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lorme-my.sharepoint.com/personal/sboone_colorme_com/Documents/"/>
    </mc:Choice>
  </mc:AlternateContent>
  <xr:revisionPtr revIDLastSave="0" documentId="8_{33B2F251-A67A-4F1D-B622-83F0EDF7519E}" xr6:coauthVersionLast="47" xr6:coauthVersionMax="47" xr10:uidLastSave="{00000000-0000-0000-0000-000000000000}"/>
  <bookViews>
    <workbookView xWindow="-120" yWindow="-120" windowWidth="24240" windowHeight="13140" tabRatio="762" activeTab="4" xr2:uid="{00000000-000D-0000-FFFF-FFFF00000000}"/>
  </bookViews>
  <sheets>
    <sheet name="Recap Sheet" sheetId="27" r:id="rId1"/>
    <sheet name="Retail " sheetId="29" r:id="rId2"/>
    <sheet name="Testers and Demonstration" sheetId="28" r:id="rId3"/>
    <sheet name="Special Values" sheetId="23" r:id="rId4"/>
    <sheet name="Sales Aids" sheetId="25" r:id="rId5"/>
  </sheets>
  <definedNames>
    <definedName name="_xlnm.Print_Area" localSheetId="1">'Retail '!$B$1:$S$391</definedName>
    <definedName name="_xlnm.Print_Area" localSheetId="2">'Testers and Demonstration'!$B$1:$S$391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8" i="28" l="1"/>
  <c r="M37" i="28"/>
  <c r="M36" i="28"/>
  <c r="M35" i="28"/>
  <c r="M34" i="28"/>
  <c r="M31" i="28"/>
  <c r="M30" i="28"/>
  <c r="M29" i="28"/>
  <c r="M28" i="28"/>
  <c r="M27" i="28"/>
  <c r="M26" i="28"/>
  <c r="M31" i="29"/>
  <c r="M30" i="29"/>
  <c r="M29" i="29"/>
  <c r="M28" i="29"/>
  <c r="M27" i="29"/>
  <c r="M26" i="29"/>
  <c r="M39" i="29"/>
  <c r="M38" i="29"/>
  <c r="M37" i="29"/>
  <c r="M36" i="29"/>
  <c r="M35" i="29"/>
  <c r="E195" i="28" l="1"/>
  <c r="B16" i="27"/>
  <c r="M357" i="29" l="1"/>
  <c r="M354" i="29"/>
  <c r="M353" i="29"/>
  <c r="M352" i="29"/>
  <c r="M351" i="29"/>
  <c r="E351" i="29"/>
  <c r="M350" i="29"/>
  <c r="M349" i="29"/>
  <c r="M348" i="29"/>
  <c r="E348" i="29"/>
  <c r="M347" i="29"/>
  <c r="E345" i="29"/>
  <c r="M344" i="29"/>
  <c r="M343" i="29"/>
  <c r="E341" i="29"/>
  <c r="M340" i="29"/>
  <c r="M339" i="29"/>
  <c r="M338" i="29"/>
  <c r="E338" i="29"/>
  <c r="M337" i="29"/>
  <c r="M336" i="29"/>
  <c r="E335" i="29"/>
  <c r="M333" i="29"/>
  <c r="M332" i="29"/>
  <c r="E332" i="29"/>
  <c r="M330" i="29"/>
  <c r="M329" i="29"/>
  <c r="E328" i="29"/>
  <c r="M326" i="29"/>
  <c r="M325" i="29"/>
  <c r="E325" i="29"/>
  <c r="S324" i="29"/>
  <c r="M324" i="29"/>
  <c r="E324" i="29"/>
  <c r="S323" i="29"/>
  <c r="M323" i="29"/>
  <c r="E323" i="29"/>
  <c r="S322" i="29"/>
  <c r="M322" i="29"/>
  <c r="E322" i="29"/>
  <c r="S321" i="29"/>
  <c r="M321" i="29"/>
  <c r="E321" i="29"/>
  <c r="M275" i="29"/>
  <c r="M274" i="29"/>
  <c r="M273" i="29"/>
  <c r="M272" i="29"/>
  <c r="E272" i="29"/>
  <c r="M271" i="29"/>
  <c r="M268" i="29"/>
  <c r="M267" i="29"/>
  <c r="E265" i="29"/>
  <c r="M263" i="29"/>
  <c r="M262" i="29"/>
  <c r="E262" i="29"/>
  <c r="M261" i="29"/>
  <c r="S260" i="29"/>
  <c r="M260" i="29"/>
  <c r="M259" i="29"/>
  <c r="E259" i="29"/>
  <c r="M258" i="29"/>
  <c r="M257" i="29"/>
  <c r="S256" i="29"/>
  <c r="M256" i="29"/>
  <c r="E256" i="29"/>
  <c r="S255" i="29"/>
  <c r="E255" i="29"/>
  <c r="S254" i="29"/>
  <c r="E254" i="29"/>
  <c r="S253" i="29"/>
  <c r="E253" i="29"/>
  <c r="S252" i="29"/>
  <c r="M252" i="29"/>
  <c r="E252" i="29"/>
  <c r="S251" i="29"/>
  <c r="M251" i="29"/>
  <c r="E251" i="29"/>
  <c r="S250" i="29"/>
  <c r="M250" i="29"/>
  <c r="E250" i="29"/>
  <c r="S249" i="29"/>
  <c r="M249" i="29"/>
  <c r="E249" i="29"/>
  <c r="S248" i="29"/>
  <c r="M248" i="29"/>
  <c r="E248" i="29"/>
  <c r="S247" i="29"/>
  <c r="S246" i="29"/>
  <c r="S245" i="29"/>
  <c r="M245" i="29"/>
  <c r="S244" i="29"/>
  <c r="M244" i="29"/>
  <c r="E244" i="29"/>
  <c r="S243" i="29"/>
  <c r="M243" i="29"/>
  <c r="E243" i="29"/>
  <c r="S242" i="29"/>
  <c r="M242" i="29"/>
  <c r="E242" i="29"/>
  <c r="S223" i="29"/>
  <c r="S222" i="29"/>
  <c r="S221" i="29"/>
  <c r="S220" i="29"/>
  <c r="S219" i="29"/>
  <c r="M219" i="29"/>
  <c r="S218" i="29"/>
  <c r="M218" i="29"/>
  <c r="S217" i="29"/>
  <c r="M217" i="29"/>
  <c r="S216" i="29"/>
  <c r="M216" i="29"/>
  <c r="S215" i="29"/>
  <c r="M215" i="29"/>
  <c r="M214" i="29"/>
  <c r="M213" i="29"/>
  <c r="S212" i="29"/>
  <c r="M212" i="29"/>
  <c r="S211" i="29"/>
  <c r="M211" i="29"/>
  <c r="S210" i="29"/>
  <c r="M210" i="29"/>
  <c r="S209" i="29"/>
  <c r="M209" i="29"/>
  <c r="S208" i="29"/>
  <c r="M208" i="29"/>
  <c r="S207" i="29"/>
  <c r="M207" i="29"/>
  <c r="S206" i="29"/>
  <c r="M206" i="29"/>
  <c r="S205" i="29"/>
  <c r="S204" i="29"/>
  <c r="S203" i="29"/>
  <c r="M203" i="29"/>
  <c r="S202" i="29"/>
  <c r="S201" i="29"/>
  <c r="E200" i="29"/>
  <c r="S200" i="29"/>
  <c r="M200" i="29"/>
  <c r="S199" i="29"/>
  <c r="M199" i="29"/>
  <c r="E197" i="29"/>
  <c r="M196" i="29"/>
  <c r="S195" i="29"/>
  <c r="E189" i="29"/>
  <c r="S194" i="29"/>
  <c r="S193" i="29"/>
  <c r="M193" i="29"/>
  <c r="E194" i="29"/>
  <c r="E193" i="29"/>
  <c r="E192" i="29"/>
  <c r="S190" i="29"/>
  <c r="S189" i="29"/>
  <c r="M189" i="29"/>
  <c r="S188" i="29"/>
  <c r="E188" i="29"/>
  <c r="S187" i="29"/>
  <c r="S186" i="29"/>
  <c r="M186" i="29"/>
  <c r="E186" i="29"/>
  <c r="M185" i="29"/>
  <c r="M184" i="29"/>
  <c r="E184" i="29"/>
  <c r="S183" i="29"/>
  <c r="M183" i="29"/>
  <c r="S182" i="29"/>
  <c r="S181" i="29"/>
  <c r="E181" i="29"/>
  <c r="S180" i="29"/>
  <c r="M180" i="29"/>
  <c r="E180" i="29"/>
  <c r="S179" i="29"/>
  <c r="S178" i="29"/>
  <c r="S177" i="29"/>
  <c r="M177" i="29"/>
  <c r="E177" i="29"/>
  <c r="S176" i="29"/>
  <c r="E176" i="29"/>
  <c r="S175" i="29"/>
  <c r="M174" i="29"/>
  <c r="M173" i="29"/>
  <c r="E173" i="29"/>
  <c r="S172" i="29"/>
  <c r="S171" i="29"/>
  <c r="S170" i="29"/>
  <c r="M170" i="29"/>
  <c r="E170" i="29"/>
  <c r="S169" i="29"/>
  <c r="M169" i="29"/>
  <c r="E169" i="29"/>
  <c r="S168" i="29"/>
  <c r="S167" i="29"/>
  <c r="S166" i="29"/>
  <c r="M166" i="29"/>
  <c r="E166" i="29"/>
  <c r="S165" i="29"/>
  <c r="M165" i="29"/>
  <c r="E165" i="29"/>
  <c r="M118" i="29"/>
  <c r="M117" i="29"/>
  <c r="M116" i="29"/>
  <c r="E115" i="29"/>
  <c r="M115" i="29"/>
  <c r="M114" i="29"/>
  <c r="M113" i="29"/>
  <c r="M112" i="29"/>
  <c r="E112" i="29"/>
  <c r="M111" i="29"/>
  <c r="M110" i="29"/>
  <c r="M109" i="29"/>
  <c r="M108" i="29"/>
  <c r="E108" i="29"/>
  <c r="M107" i="29"/>
  <c r="E107" i="29"/>
  <c r="M106" i="29"/>
  <c r="E106" i="29"/>
  <c r="M105" i="29"/>
  <c r="E105" i="29"/>
  <c r="M104" i="29"/>
  <c r="M103" i="29"/>
  <c r="M102" i="29"/>
  <c r="E102" i="29"/>
  <c r="M101" i="29"/>
  <c r="E101" i="29"/>
  <c r="M100" i="29"/>
  <c r="E100" i="29"/>
  <c r="M99" i="29"/>
  <c r="E99" i="29"/>
  <c r="S98" i="29"/>
  <c r="M98" i="29"/>
  <c r="E98" i="29"/>
  <c r="S97" i="29"/>
  <c r="M97" i="29"/>
  <c r="E97" i="29"/>
  <c r="S96" i="29"/>
  <c r="M96" i="29"/>
  <c r="E96" i="29"/>
  <c r="S95" i="29"/>
  <c r="E95" i="29"/>
  <c r="E94" i="29"/>
  <c r="M93" i="29"/>
  <c r="E93" i="29"/>
  <c r="M92" i="29"/>
  <c r="E92" i="29"/>
  <c r="M91" i="29"/>
  <c r="E91" i="29"/>
  <c r="M90" i="29"/>
  <c r="E90" i="29"/>
  <c r="S89" i="29"/>
  <c r="M89" i="29"/>
  <c r="E89" i="29"/>
  <c r="S88" i="29"/>
  <c r="M88" i="29"/>
  <c r="E88" i="29"/>
  <c r="M87" i="29"/>
  <c r="E87" i="29"/>
  <c r="S37" i="29"/>
  <c r="S36" i="29"/>
  <c r="S35" i="29"/>
  <c r="E35" i="29"/>
  <c r="E32" i="29"/>
  <c r="E29" i="29"/>
  <c r="E28" i="29"/>
  <c r="E27" i="29"/>
  <c r="S25" i="29"/>
  <c r="S24" i="29"/>
  <c r="E24" i="29"/>
  <c r="S23" i="29"/>
  <c r="S386" i="29" s="1"/>
  <c r="E23" i="29"/>
  <c r="M22" i="29"/>
  <c r="E22" i="29"/>
  <c r="M21" i="29"/>
  <c r="S20" i="29"/>
  <c r="S19" i="29"/>
  <c r="S18" i="29"/>
  <c r="M18" i="29"/>
  <c r="S17" i="29"/>
  <c r="M17" i="29"/>
  <c r="E17" i="29"/>
  <c r="M16" i="29"/>
  <c r="M15" i="29"/>
  <c r="S14" i="29"/>
  <c r="M14" i="29"/>
  <c r="E14" i="29"/>
  <c r="M13" i="29"/>
  <c r="E13" i="29"/>
  <c r="M12" i="29"/>
  <c r="E12" i="29"/>
  <c r="S11" i="29"/>
  <c r="S10" i="29"/>
  <c r="S9" i="29"/>
  <c r="M9" i="29"/>
  <c r="M389" i="29" s="1"/>
  <c r="E9" i="29"/>
  <c r="E391" i="29" s="1"/>
  <c r="M344" i="28"/>
  <c r="M343" i="28"/>
  <c r="E351" i="28"/>
  <c r="E272" i="28"/>
  <c r="S14" i="28"/>
  <c r="M22" i="28"/>
  <c r="E259" i="28"/>
  <c r="E341" i="28"/>
  <c r="S195" i="28"/>
  <c r="M21" i="28"/>
  <c r="E100" i="28"/>
  <c r="M100" i="28"/>
  <c r="E97" i="28"/>
  <c r="E98" i="28"/>
  <c r="E99" i="28"/>
  <c r="E101" i="28"/>
  <c r="E102" i="28"/>
  <c r="E338" i="28"/>
  <c r="E325" i="28"/>
  <c r="E324" i="28"/>
  <c r="E322" i="28"/>
  <c r="E323" i="28"/>
  <c r="M326" i="28"/>
  <c r="M332" i="28"/>
  <c r="M349" i="28"/>
  <c r="M354" i="28"/>
  <c r="M353" i="28"/>
  <c r="M357" i="28"/>
  <c r="M352" i="28"/>
  <c r="M351" i="28"/>
  <c r="M348" i="28"/>
  <c r="M350" i="28"/>
  <c r="M347" i="28"/>
  <c r="M340" i="28"/>
  <c r="M339" i="28"/>
  <c r="E348" i="28"/>
  <c r="M338" i="28"/>
  <c r="M337" i="28"/>
  <c r="M336" i="28"/>
  <c r="E345" i="28"/>
  <c r="M333" i="28"/>
  <c r="E335" i="28"/>
  <c r="M330" i="28"/>
  <c r="M329" i="28"/>
  <c r="E332" i="28"/>
  <c r="S324" i="28"/>
  <c r="M325" i="28"/>
  <c r="S323" i="28"/>
  <c r="M324" i="28"/>
  <c r="E328" i="28"/>
  <c r="M323" i="28"/>
  <c r="S322" i="28"/>
  <c r="M322" i="28"/>
  <c r="S321" i="28"/>
  <c r="M321" i="28"/>
  <c r="E321" i="28"/>
  <c r="M275" i="28"/>
  <c r="M274" i="28"/>
  <c r="M273" i="28"/>
  <c r="M272" i="28"/>
  <c r="M271" i="28"/>
  <c r="M268" i="28"/>
  <c r="M267" i="28"/>
  <c r="M263" i="28"/>
  <c r="M262" i="28"/>
  <c r="M261" i="28"/>
  <c r="M260" i="28"/>
  <c r="M259" i="28"/>
  <c r="E265" i="28"/>
  <c r="M258" i="28"/>
  <c r="S260" i="28"/>
  <c r="M257" i="28"/>
  <c r="M256" i="28"/>
  <c r="E262" i="28"/>
  <c r="S256" i="28"/>
  <c r="E256" i="28"/>
  <c r="S255" i="28"/>
  <c r="E255" i="28"/>
  <c r="S254" i="28"/>
  <c r="E254" i="28"/>
  <c r="S253" i="28"/>
  <c r="E253" i="28"/>
  <c r="S252" i="28"/>
  <c r="M252" i="28"/>
  <c r="E252" i="28"/>
  <c r="S251" i="28"/>
  <c r="M251" i="28"/>
  <c r="E251" i="28"/>
  <c r="S250" i="28"/>
  <c r="M250" i="28"/>
  <c r="E250" i="28"/>
  <c r="S249" i="28"/>
  <c r="M249" i="28"/>
  <c r="E249" i="28"/>
  <c r="S248" i="28"/>
  <c r="M248" i="28"/>
  <c r="E248" i="28"/>
  <c r="S247" i="28"/>
  <c r="S246" i="28"/>
  <c r="S245" i="28"/>
  <c r="M245" i="28"/>
  <c r="S244" i="28"/>
  <c r="M244" i="28"/>
  <c r="E244" i="28"/>
  <c r="S243" i="28"/>
  <c r="M243" i="28"/>
  <c r="E243" i="28"/>
  <c r="S242" i="28"/>
  <c r="M242" i="28"/>
  <c r="E242" i="28"/>
  <c r="S223" i="28"/>
  <c r="S222" i="28"/>
  <c r="S221" i="28"/>
  <c r="S220" i="28"/>
  <c r="M219" i="28"/>
  <c r="S219" i="28"/>
  <c r="M218" i="28"/>
  <c r="S218" i="28"/>
  <c r="M217" i="28"/>
  <c r="S217" i="28"/>
  <c r="M216" i="28"/>
  <c r="S216" i="28"/>
  <c r="M215" i="28"/>
  <c r="S215" i="28"/>
  <c r="M214" i="28"/>
  <c r="M213" i="28"/>
  <c r="M212" i="28"/>
  <c r="S212" i="28"/>
  <c r="M211" i="28"/>
  <c r="S211" i="28"/>
  <c r="M210" i="28"/>
  <c r="S210" i="28"/>
  <c r="M209" i="28"/>
  <c r="S209" i="28"/>
  <c r="M208" i="28"/>
  <c r="S208" i="28"/>
  <c r="M207" i="28"/>
  <c r="S207" i="28"/>
  <c r="M206" i="28"/>
  <c r="S206" i="28"/>
  <c r="S205" i="28"/>
  <c r="S204" i="28"/>
  <c r="M203" i="28"/>
  <c r="E201" i="28"/>
  <c r="S203" i="28"/>
  <c r="S202" i="28"/>
  <c r="S201" i="28"/>
  <c r="M200" i="28"/>
  <c r="E198" i="28"/>
  <c r="S200" i="28"/>
  <c r="M199" i="28"/>
  <c r="S199" i="28"/>
  <c r="E189" i="28"/>
  <c r="M196" i="28"/>
  <c r="S194" i="28"/>
  <c r="E194" i="28"/>
  <c r="S193" i="28"/>
  <c r="M193" i="28"/>
  <c r="E193" i="28"/>
  <c r="S190" i="28"/>
  <c r="E188" i="28"/>
  <c r="S189" i="28"/>
  <c r="M189" i="28"/>
  <c r="S188" i="28"/>
  <c r="E186" i="28"/>
  <c r="S187" i="28"/>
  <c r="S186" i="28"/>
  <c r="M186" i="28"/>
  <c r="E184" i="28"/>
  <c r="M185" i="28"/>
  <c r="M184" i="28"/>
  <c r="S183" i="28"/>
  <c r="M183" i="28"/>
  <c r="E181" i="28"/>
  <c r="S182" i="28"/>
  <c r="E180" i="28"/>
  <c r="S181" i="28"/>
  <c r="S180" i="28"/>
  <c r="M180" i="28"/>
  <c r="S179" i="28"/>
  <c r="E177" i="28"/>
  <c r="S178" i="28"/>
  <c r="E176" i="28"/>
  <c r="S177" i="28"/>
  <c r="M177" i="28"/>
  <c r="S176" i="28"/>
  <c r="S175" i="28"/>
  <c r="E173" i="28"/>
  <c r="M174" i="28"/>
  <c r="M173" i="28"/>
  <c r="S172" i="28"/>
  <c r="E170" i="28"/>
  <c r="S171" i="28"/>
  <c r="S170" i="28"/>
  <c r="M170" i="28"/>
  <c r="E169" i="28"/>
  <c r="S169" i="28"/>
  <c r="M169" i="28"/>
  <c r="S168" i="28"/>
  <c r="S167" i="28"/>
  <c r="E166" i="28"/>
  <c r="S166" i="28"/>
  <c r="M166" i="28"/>
  <c r="S165" i="28"/>
  <c r="M165" i="28"/>
  <c r="E165" i="28"/>
  <c r="E115" i="28"/>
  <c r="M118" i="28"/>
  <c r="M117" i="28"/>
  <c r="M116" i="28"/>
  <c r="M115" i="28"/>
  <c r="M114" i="28"/>
  <c r="E112" i="28"/>
  <c r="M113" i="28"/>
  <c r="M112" i="28"/>
  <c r="M111" i="28"/>
  <c r="M110" i="28"/>
  <c r="M109" i="28"/>
  <c r="E108" i="28"/>
  <c r="M108" i="28"/>
  <c r="E107" i="28"/>
  <c r="M107" i="28"/>
  <c r="E106" i="28"/>
  <c r="M106" i="28"/>
  <c r="E105" i="28"/>
  <c r="M105" i="28"/>
  <c r="M104" i="28"/>
  <c r="M103" i="28"/>
  <c r="M102" i="28"/>
  <c r="M101" i="28"/>
  <c r="M99" i="28"/>
  <c r="S98" i="28"/>
  <c r="M98" i="28"/>
  <c r="S97" i="28"/>
  <c r="M97" i="28"/>
  <c r="S96" i="28"/>
  <c r="M96" i="28"/>
  <c r="E96" i="28"/>
  <c r="S95" i="28"/>
  <c r="E95" i="28"/>
  <c r="E94" i="28"/>
  <c r="M93" i="28"/>
  <c r="E93" i="28"/>
  <c r="M92" i="28"/>
  <c r="E92" i="28"/>
  <c r="M91" i="28"/>
  <c r="E91" i="28"/>
  <c r="M90" i="28"/>
  <c r="E90" i="28"/>
  <c r="S89" i="28"/>
  <c r="M89" i="28"/>
  <c r="E89" i="28"/>
  <c r="S88" i="28"/>
  <c r="M88" i="28"/>
  <c r="E88" i="28"/>
  <c r="M87" i="28"/>
  <c r="E87" i="28"/>
  <c r="S36" i="28"/>
  <c r="S35" i="28"/>
  <c r="S34" i="28"/>
  <c r="E35" i="28"/>
  <c r="E32" i="28"/>
  <c r="E29" i="28"/>
  <c r="E28" i="28"/>
  <c r="E27" i="28"/>
  <c r="E24" i="28"/>
  <c r="E23" i="28"/>
  <c r="E22" i="28"/>
  <c r="S25" i="28"/>
  <c r="S24" i="28"/>
  <c r="S23" i="28"/>
  <c r="M18" i="28"/>
  <c r="S20" i="28"/>
  <c r="M17" i="28"/>
  <c r="E17" i="28"/>
  <c r="S19" i="28"/>
  <c r="M16" i="28"/>
  <c r="S18" i="28"/>
  <c r="M15" i="28"/>
  <c r="S17" i="28"/>
  <c r="M14" i="28"/>
  <c r="E14" i="28"/>
  <c r="M13" i="28"/>
  <c r="E13" i="28"/>
  <c r="M12" i="28"/>
  <c r="E12" i="28"/>
  <c r="S11" i="28"/>
  <c r="S10" i="28"/>
  <c r="S9" i="28"/>
  <c r="M9" i="28"/>
  <c r="E9" i="28"/>
  <c r="J18" i="25"/>
  <c r="S388" i="29" l="1"/>
  <c r="B14" i="27" s="1"/>
  <c r="G14" i="27" s="1"/>
  <c r="S386" i="28"/>
  <c r="E391" i="28"/>
  <c r="M389" i="28"/>
  <c r="S388" i="28" l="1"/>
  <c r="B15" i="27" s="1"/>
  <c r="G15" i="27" s="1"/>
  <c r="D38" i="25"/>
  <c r="D27" i="25"/>
  <c r="D32" i="25" l="1"/>
  <c r="E10" i="23" l="1"/>
  <c r="L9" i="23"/>
  <c r="D36" i="25"/>
  <c r="D26" i="25"/>
  <c r="D25" i="25"/>
  <c r="D18" i="25"/>
  <c r="D98" i="25"/>
  <c r="D105" i="25" s="1"/>
  <c r="J98" i="25"/>
  <c r="D37" i="25"/>
  <c r="D35" i="25"/>
  <c r="D30" i="25"/>
  <c r="D31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26" i="25"/>
  <c r="J22" i="25"/>
  <c r="J23" i="25"/>
  <c r="J21" i="25"/>
  <c r="J15" i="25"/>
  <c r="J14" i="25"/>
  <c r="J7" i="25"/>
  <c r="J8" i="25"/>
  <c r="J9" i="25"/>
  <c r="E45" i="25"/>
  <c r="E44" i="25"/>
  <c r="D22" i="25"/>
  <c r="E41" i="25" s="1"/>
  <c r="D21" i="25"/>
  <c r="E40" i="25" s="1"/>
  <c r="E37" i="25"/>
  <c r="E36" i="25"/>
  <c r="E35" i="25"/>
  <c r="E33" i="25"/>
  <c r="D15" i="25"/>
  <c r="D14" i="25"/>
  <c r="D10" i="25"/>
  <c r="D9" i="25"/>
  <c r="D8" i="25"/>
  <c r="D7" i="25"/>
  <c r="E30" i="25"/>
  <c r="F30" i="25" s="1"/>
  <c r="J104" i="25" l="1"/>
  <c r="J105" i="25" s="1"/>
  <c r="B17" i="27" s="1"/>
  <c r="G17" i="27" s="1"/>
  <c r="E67" i="23"/>
  <c r="L68" i="23"/>
  <c r="L69" i="23" s="1"/>
  <c r="G16" i="27" s="1"/>
  <c r="B21" i="27"/>
  <c r="G18" i="27" l="1"/>
  <c r="B18" i="27"/>
</calcChain>
</file>

<file path=xl/sharedStrings.xml><?xml version="1.0" encoding="utf-8"?>
<sst xmlns="http://schemas.openxmlformats.org/spreadsheetml/2006/main" count="1199" uniqueCount="532">
  <si>
    <t>Royal Ruby (C) [12618]</t>
  </si>
  <si>
    <t>Va Va Violet (C) [12751]</t>
  </si>
  <si>
    <t>Walnut (W) [12608]</t>
  </si>
  <si>
    <t>Youth Lift Luminizing Primer [0923336]</t>
  </si>
  <si>
    <t>EYE SHADOW TRIO</t>
  </si>
  <si>
    <t>Flamingo [0921251]</t>
  </si>
  <si>
    <t>Skin Skan [52200] (Previously Owned)</t>
  </si>
  <si>
    <t>CHROMA SOFT LIP PENCIL</t>
  </si>
  <si>
    <t xml:space="preserve">ACCESSORIES </t>
  </si>
  <si>
    <t>NOTE: "HAZMAT" is a designation for any product that contains alcohol. Hazmat items, such as nail lacquers, need to be shipped separately.</t>
  </si>
  <si>
    <t>Beverly Hills Nude [0922203]</t>
  </si>
  <si>
    <t>Note: "09" number means item is unboxed</t>
  </si>
  <si>
    <t>HAZMAT</t>
  </si>
  <si>
    <t>SEASONAL SWATCH FANS</t>
  </si>
  <si>
    <t>MINERAL BASE LIP SHINE</t>
  </si>
  <si>
    <t>Dark Brown [12045]</t>
  </si>
  <si>
    <t>Black Brandy (C) [12724]</t>
  </si>
  <si>
    <t>Bloodstone (C) [12629]</t>
  </si>
  <si>
    <t>Forever Red (C) [12644]</t>
  </si>
  <si>
    <t>Fierce (C) [64257]</t>
  </si>
  <si>
    <t>Jaguar (W) [12723]</t>
  </si>
  <si>
    <t>Peace (W) [12719]</t>
  </si>
  <si>
    <t>Teak (C) [12609]</t>
  </si>
  <si>
    <t>Vintage Wine (C) [12645]</t>
  </si>
  <si>
    <t>Kabuki Brush [147436]</t>
  </si>
  <si>
    <t>MORNING LIGHT- LIGHT DIFFUSING FOUNDATION</t>
  </si>
  <si>
    <t>WATERPROOF GEL LIP PENCIL</t>
  </si>
  <si>
    <t>Re-Invent Yourself with Color Me Beautiful [101384]</t>
  </si>
  <si>
    <t>EYE CARE</t>
  </si>
  <si>
    <t xml:space="preserve">ANTI-AGING </t>
  </si>
  <si>
    <t>BASIC PRODUCT ORDER FORM</t>
  </si>
  <si>
    <t>ACCESSORIES</t>
  </si>
  <si>
    <t>BRUSHES/APPLICATORS</t>
  </si>
  <si>
    <t>BUSINESS MATERIALS</t>
  </si>
  <si>
    <t>SUPPLIES</t>
  </si>
  <si>
    <t>Dark Brown [412480]</t>
  </si>
  <si>
    <t>Light Brown [412473]</t>
  </si>
  <si>
    <t>Taupe [412466]</t>
  </si>
  <si>
    <t>Glamorous Start Collection [62785]</t>
  </si>
  <si>
    <t>COLOR ALLIANCE TRAINING TOOLS</t>
  </si>
  <si>
    <t>EYE PREP MAGIC</t>
  </si>
  <si>
    <t>SKIN CARE</t>
  </si>
  <si>
    <t>EXFOLIATE AND RENEW</t>
  </si>
  <si>
    <t>BODY TREATMENT</t>
  </si>
  <si>
    <t>ANTI AGING</t>
  </si>
  <si>
    <t>TONERS</t>
  </si>
  <si>
    <t>Velvet Foundation Primer [420058]</t>
  </si>
  <si>
    <t>Color Alliance Skincare Brochure [4117]</t>
  </si>
  <si>
    <t>TOUCHÉ SATIN FINISH</t>
  </si>
  <si>
    <t>WATERPROOF AUTOMATIC LIP PENCIL</t>
  </si>
  <si>
    <t>Tangerine (W) [437988]</t>
  </si>
  <si>
    <t>Group 8 - 4228</t>
  </si>
  <si>
    <t>CLEANSERS</t>
  </si>
  <si>
    <t>LIP CARE PRODUCTS</t>
  </si>
  <si>
    <t>CREAM TO POWDER</t>
  </si>
  <si>
    <t>UNDER MAKEUP MAGIC</t>
  </si>
  <si>
    <t>BRUSHES</t>
  </si>
  <si>
    <t>QTY</t>
  </si>
  <si>
    <t>RETAIL</t>
  </si>
  <si>
    <t>TOTAL</t>
  </si>
  <si>
    <t>FLORI ROBERTS</t>
  </si>
  <si>
    <t>ADRIEN ARPEL</t>
  </si>
  <si>
    <t>GALE HAYMAN</t>
  </si>
  <si>
    <t>COLOR ME BEAUTIFUL</t>
  </si>
  <si>
    <t>COLOR DISPLAYS</t>
  </si>
  <si>
    <r>
      <t>Date:</t>
    </r>
    <r>
      <rPr>
        <sz val="9"/>
        <rFont val="Arial"/>
        <family val="2"/>
      </rPr>
      <t>__________</t>
    </r>
  </si>
  <si>
    <r>
      <t>Name:</t>
    </r>
    <r>
      <rPr>
        <sz val="9"/>
        <rFont val="Arial"/>
        <family val="2"/>
      </rPr>
      <t>_____________________________________________</t>
    </r>
  </si>
  <si>
    <r>
      <t>Account Number:</t>
    </r>
    <r>
      <rPr>
        <sz val="9"/>
        <rFont val="Arial"/>
        <family val="2"/>
      </rPr>
      <t>_______________</t>
    </r>
  </si>
  <si>
    <t>PRICE</t>
  </si>
  <si>
    <t>Re-Invent Yourself with Color Me Beautiful Book [101384]</t>
  </si>
  <si>
    <t>Brown Sugar (W) [433560]</t>
  </si>
  <si>
    <t>CMB BOOK</t>
  </si>
  <si>
    <t>CREAMY LIP COLOR</t>
  </si>
  <si>
    <t>Catalog – Color Me Beautiful, Gale Hayman,</t>
  </si>
  <si>
    <r>
      <t>Account Number:</t>
    </r>
    <r>
      <rPr>
        <sz val="9"/>
        <rFont val="Arial"/>
        <family val="2"/>
      </rPr>
      <t>___________________</t>
    </r>
  </si>
  <si>
    <r>
      <t>Date:</t>
    </r>
    <r>
      <rPr>
        <sz val="9"/>
        <rFont val="Arial"/>
        <family val="2"/>
      </rPr>
      <t>____________</t>
    </r>
  </si>
  <si>
    <t>VALUE</t>
  </si>
  <si>
    <t>BASE STROKES FOUNDATION STICK</t>
  </si>
  <si>
    <t>No limit on number of Sales Aids you can order.</t>
  </si>
  <si>
    <t>DESCRIPTION</t>
  </si>
  <si>
    <t>WATERPROOF AUTOMATIC BROW PENCIL</t>
  </si>
  <si>
    <t>NAIL LACQUER</t>
  </si>
  <si>
    <t>Coconut Cleansing Creme [22-06101]</t>
  </si>
  <si>
    <t>Papaya Enzyme Cleanser [22-04036]</t>
  </si>
  <si>
    <t>Lemon Lime Freshener [22-04074]</t>
  </si>
  <si>
    <t>Papaya Enzyme Toner [22-04041]</t>
  </si>
  <si>
    <t>Honey &amp; Almond Scrub [22-06531]</t>
  </si>
  <si>
    <t>Eye Perfection Creme [22-04071]</t>
  </si>
  <si>
    <t>Bio Cellular Night Eye Gelee [22-07721]</t>
  </si>
  <si>
    <t>Bio Cellular Night Creme [22-07711]</t>
  </si>
  <si>
    <t>Glamorous Start Collection [925034]</t>
  </si>
  <si>
    <t xml:space="preserve">  (Facial Treatment Capsules)</t>
  </si>
  <si>
    <t>MOISTURE COMPLEX LIQUID FOUNDATION</t>
  </si>
  <si>
    <t>LIPSTICK</t>
  </si>
  <si>
    <t>BRONZER</t>
  </si>
  <si>
    <t>NAILS</t>
  </si>
  <si>
    <t>Main Squeeze [462119]</t>
  </si>
  <si>
    <t>Nude Scene [462140]</t>
  </si>
  <si>
    <t xml:space="preserve">ADRIEN ARPEL </t>
  </si>
  <si>
    <t>SERUMS</t>
  </si>
  <si>
    <t>SPECIAL VALUES ORDER FORM</t>
  </si>
  <si>
    <t>COLOR ANALYSIS TRAINING TOOLS</t>
  </si>
  <si>
    <t>FACE</t>
  </si>
  <si>
    <t>EYES</t>
  </si>
  <si>
    <t>LIPS</t>
  </si>
  <si>
    <t>COLOR ACCESSORIES</t>
  </si>
  <si>
    <t>Cognac [30200]</t>
  </si>
  <si>
    <t>Praline [30211]</t>
  </si>
  <si>
    <t>Sable [30206]</t>
  </si>
  <si>
    <t>SALES AIDS ORDER FORM</t>
  </si>
  <si>
    <t>Copper (W) [13143]</t>
  </si>
  <si>
    <t>Orchid (C) [13137]</t>
  </si>
  <si>
    <t>Plum Berry (C) [13139]</t>
  </si>
  <si>
    <t>Individual Group Coordinates</t>
  </si>
  <si>
    <t>Complete Set of 12 [4220]</t>
  </si>
  <si>
    <t>MASQUES AND EXFOLIATORS</t>
  </si>
  <si>
    <t>Shea Nut Body Butter [37030]</t>
  </si>
  <si>
    <t xml:space="preserve">         </t>
  </si>
  <si>
    <t>Shine Away Oil Blotting  Primer [35072]</t>
  </si>
  <si>
    <t>ENLIGHTEN SKIN PERFECTING SYSTEM</t>
  </si>
  <si>
    <t>WATERPROOF AUTOMATIC EYE PENCIL</t>
  </si>
  <si>
    <t>WATERPROOF PERFECT BROW PENCIL</t>
  </si>
  <si>
    <t xml:space="preserve"> </t>
  </si>
  <si>
    <t xml:space="preserve">shades to complete promos as needed. Commissionable and discountable. Quantities are limited on promotions. When they sell out they are discontinued. </t>
  </si>
  <si>
    <t>Bag – Cosmetic Large with Handles Red [22-8705162]</t>
  </si>
  <si>
    <t>One Step Makeup Remover [421932]</t>
  </si>
  <si>
    <t>Group 1 - 4221</t>
  </si>
  <si>
    <t>Group 2 - 4222</t>
  </si>
  <si>
    <t>Group 3 - 4223</t>
  </si>
  <si>
    <t>Group 4 - 4224</t>
  </si>
  <si>
    <t>Group 5 - 4225</t>
  </si>
  <si>
    <t>Group 6 - 4226</t>
  </si>
  <si>
    <t>Group 7 - 4227</t>
  </si>
  <si>
    <t>Group 9 - 4229</t>
  </si>
  <si>
    <t>Group 10 - 4230</t>
  </si>
  <si>
    <t>Group 11 - 4231</t>
  </si>
  <si>
    <t>Group 12 - 4232</t>
  </si>
  <si>
    <t>Ultimate C Clarifying Toner [35075]</t>
  </si>
  <si>
    <t>COLOR RENEW LIPSTICK</t>
  </si>
  <si>
    <t xml:space="preserve">NAIL LACQUER </t>
  </si>
  <si>
    <t>Gazelle [30203]</t>
  </si>
  <si>
    <t>Java [30205]</t>
  </si>
  <si>
    <t>Toasted Almond [30209]</t>
  </si>
  <si>
    <t>Truffle [30210]</t>
  </si>
  <si>
    <t>SENSITIVE EYES MASCARA</t>
  </si>
  <si>
    <t>Red Carpet (C) [433577]</t>
  </si>
  <si>
    <t>Ultimate C Cleanser [37021]</t>
  </si>
  <si>
    <t>Eye Lift Eye Shadow Base [0931265]</t>
  </si>
  <si>
    <t>Sienna (W) [0921017]</t>
  </si>
  <si>
    <t>Feather Brush [0923295]</t>
  </si>
  <si>
    <t>C-Plex [421819]</t>
  </si>
  <si>
    <t>Ivory [439982]</t>
  </si>
  <si>
    <t xml:space="preserve">Warm Beige [CMLF51] </t>
  </si>
  <si>
    <t>Black [440148]</t>
  </si>
  <si>
    <t>Brown [440124]</t>
  </si>
  <si>
    <t>Navy [440131]</t>
  </si>
  <si>
    <t>Black Magic [483350]</t>
  </si>
  <si>
    <t>Dark Chocolate [483381]</t>
  </si>
  <si>
    <t>Rich Navy [483367]</t>
  </si>
  <si>
    <t>Winter [15-12078]</t>
  </si>
  <si>
    <t>Summer [15-12077]</t>
  </si>
  <si>
    <t>Spring [15-12076]</t>
  </si>
  <si>
    <t>Autumn [15-12075]</t>
  </si>
  <si>
    <t>Dusty Rose (C) [CMLS07]</t>
  </si>
  <si>
    <t>Just Kissed (N) [431726]</t>
  </si>
  <si>
    <t xml:space="preserve">Mango Punch (W) [432976] </t>
  </si>
  <si>
    <t>Cinnamon (W) [CMLS51]</t>
  </si>
  <si>
    <t xml:space="preserve">Glam (C) [433331] </t>
  </si>
  <si>
    <t xml:space="preserve">Joy (C) [433324] </t>
  </si>
  <si>
    <t xml:space="preserve">Playful (W) [433300] </t>
  </si>
  <si>
    <t>Plumberry (C) [433256]</t>
  </si>
  <si>
    <t>Soft Plum (C) [CMLS20]</t>
  </si>
  <si>
    <t xml:space="preserve">Spice (W) [433416] </t>
  </si>
  <si>
    <t>C-Source [22-04001]</t>
  </si>
  <si>
    <t>Skin Correction Complex [22-07100]</t>
  </si>
  <si>
    <t>Perfect Tone Moisture Super Light [38010]</t>
  </si>
  <si>
    <t>Perfect Tone Skin Prep [38015]</t>
  </si>
  <si>
    <t>Perfect Tone Cleansing Foam [38000]</t>
  </si>
  <si>
    <t>Exfoliating Facial Scrub and Primer [35030]</t>
  </si>
  <si>
    <t>Fresh Foaming Cleanser [36010]</t>
  </si>
  <si>
    <t>Ginger/S4 [30175]</t>
  </si>
  <si>
    <t>Tawny/S5 [30180]</t>
  </si>
  <si>
    <t>Amber/C1 [30185]</t>
  </si>
  <si>
    <t>Tan/C2 [30115]</t>
  </si>
  <si>
    <t>Sand/C3 [30105]</t>
  </si>
  <si>
    <t>Sable/C4 [30135]</t>
  </si>
  <si>
    <t>Chestnut/C5 [30125]</t>
  </si>
  <si>
    <t>Russet/C6 [30120]</t>
  </si>
  <si>
    <t>Hazelnut/E1 [30145]</t>
  </si>
  <si>
    <t xml:space="preserve">Carob/E2 [30150] </t>
  </si>
  <si>
    <t xml:space="preserve">Sepia/E3 [30155] </t>
  </si>
  <si>
    <t xml:space="preserve">Mink/E4 [30160] </t>
  </si>
  <si>
    <t xml:space="preserve">Bittersweet/E5 [30165] </t>
  </si>
  <si>
    <t>Mocha/E6 [30190]</t>
  </si>
  <si>
    <t>Honey (PP Clay Med) [31051]</t>
  </si>
  <si>
    <t>Toast (PP Cly/Md Dk) [31025]</t>
  </si>
  <si>
    <t>Coffee (PP Erth Dk) [31045]</t>
  </si>
  <si>
    <t>Amber (OBPP Light) [31030]</t>
  </si>
  <si>
    <t>Tawny (OBPP Lt Md) [31053]</t>
  </si>
  <si>
    <t>Spice (OBPP Med) [31040]</t>
  </si>
  <si>
    <t>Brown (OBPP Deep) [31035]</t>
  </si>
  <si>
    <t>Medium (Clay) [11010]</t>
  </si>
  <si>
    <t>Sand [11011]</t>
  </si>
  <si>
    <t>Black Magic  [12323]</t>
  </si>
  <si>
    <t>CMB Makeup Book [BKCOSM]</t>
  </si>
  <si>
    <t>Makeup Sponge – Square [CBSPN1]</t>
  </si>
  <si>
    <t>Silk Scarf – Clear [10605]</t>
  </si>
  <si>
    <t>Silk Scarf – Deep [10603]</t>
  </si>
  <si>
    <t>Bag – Clear Side Locking [87000001]</t>
  </si>
  <si>
    <t>Sample – C Source 7 Day Supply [22-74001]</t>
  </si>
  <si>
    <t>Tissue Paper – White w/Logo (1 sheet) [10760]</t>
  </si>
  <si>
    <t>Tissue Paper – White w/Logo (1 sheet) [9700003W]</t>
  </si>
  <si>
    <t>Tissue Paper – Peach w/Logo (1 sheet) [9962180]</t>
  </si>
  <si>
    <t>Tissue Paper – Gold w/Logo (1 sheet) [9700002G]</t>
  </si>
  <si>
    <t>Honey (PP Clay Med) [91392]</t>
  </si>
  <si>
    <t>Toast (PP Cly/Md Dk) [91325]</t>
  </si>
  <si>
    <t>Coffee (PP Erth Dk) [91329]</t>
  </si>
  <si>
    <t>Amber (OBPP Light) [91326]</t>
  </si>
  <si>
    <t>Tawny (OBPP Lt Md) [91393]</t>
  </si>
  <si>
    <t>Spice (OBPP Med) [91328]</t>
  </si>
  <si>
    <t>Brown (OBPP Deep) [91327]</t>
  </si>
  <si>
    <t>Ginger/S4 [98868]</t>
  </si>
  <si>
    <t>Tawny/S5 [98869]</t>
  </si>
  <si>
    <t>Amber/C1 [98866]</t>
  </si>
  <si>
    <t>Tan/C2 [91115]</t>
  </si>
  <si>
    <t>Sand/C3 [91105]</t>
  </si>
  <si>
    <t>Sable/C4 [91135]</t>
  </si>
  <si>
    <t>Chestnut/C5 [91125]</t>
  </si>
  <si>
    <t>Russet/C6 [91120]</t>
  </si>
  <si>
    <t>Hazelnut/E1 [98861]</t>
  </si>
  <si>
    <t xml:space="preserve">Carob/E2 [98862] </t>
  </si>
  <si>
    <t xml:space="preserve">Sepia/E3 [98863] </t>
  </si>
  <si>
    <t xml:space="preserve">Mink/E4 [98864] </t>
  </si>
  <si>
    <t xml:space="preserve">Bittersweet/E5 [98865] </t>
  </si>
  <si>
    <t>Mocha/E6 [98870]</t>
  </si>
  <si>
    <t>14K Gold [0922202]</t>
  </si>
  <si>
    <t>Black Palette Zipper Pouch [874222]</t>
  </si>
  <si>
    <t>Shopping Bag – Branded (LG) [8700003]</t>
  </si>
  <si>
    <t>PERFECTION MICROFINE POWDER FOUNDATION</t>
  </si>
  <si>
    <t>Sepia Beige [243944]</t>
  </si>
  <si>
    <t xml:space="preserve">  </t>
  </si>
  <si>
    <t>SKIN TONE CORRECTING</t>
  </si>
  <si>
    <t>Frosted Watermelon (C) [CMLS17]</t>
  </si>
  <si>
    <t>Medium (OBPP Md/Dp) [31015]</t>
  </si>
  <si>
    <t>FR Logo Black Tote Bag [8701862]</t>
  </si>
  <si>
    <t>CMB Logo Black Tote Bag [8701861]</t>
  </si>
  <si>
    <t>Medium (OBPP Md/Dp) [91323]</t>
  </si>
  <si>
    <t xml:space="preserve">   Facial Treatment Capsules x 30</t>
  </si>
  <si>
    <t>GLAMOUROUS START COLLECTIONS</t>
  </si>
  <si>
    <t xml:space="preserve">  Choice of one (pick either) Liquid Foundation or Morning Light Diffusing Foundation</t>
  </si>
  <si>
    <t>Swiss Collagen Day Creme [22-04049]</t>
  </si>
  <si>
    <t>Skin Correction Treatment Crm. [22-07810]</t>
  </si>
  <si>
    <t>My Everything Creme [35005]</t>
  </si>
  <si>
    <t>NAME</t>
  </si>
  <si>
    <t>ADDRESS</t>
  </si>
  <si>
    <t>CITY/STATE</t>
  </si>
  <si>
    <t>PHONE</t>
  </si>
  <si>
    <t>EMAIL</t>
  </si>
  <si>
    <t>Special Value</t>
  </si>
  <si>
    <t>Sales Aids</t>
  </si>
  <si>
    <t>Retail Total</t>
  </si>
  <si>
    <t>Wholesale Total</t>
  </si>
  <si>
    <t>Total</t>
  </si>
  <si>
    <t xml:space="preserve">Super Rich Moist. Crm. 30ml [0912144] </t>
  </si>
  <si>
    <t>Hollywood Glam [0922212]</t>
  </si>
  <si>
    <t>Special Values Total</t>
  </si>
  <si>
    <t>Black Retractable Blush Brush [7830700]</t>
  </si>
  <si>
    <t>For further details on these Promotions, go to insidecolorme.com or call customer service at 1-800-635-0630. If necessary, on an exception basis, we will substitute</t>
  </si>
  <si>
    <t>Go to www.insidecolorme.com for details and order forms</t>
  </si>
  <si>
    <t>Invisible [31055]</t>
  </si>
  <si>
    <t>Invisible [91385]</t>
  </si>
  <si>
    <t>Classic Red [0922209]</t>
  </si>
  <si>
    <t>Pin – Color Me Beautiful [90107]</t>
  </si>
  <si>
    <t>Glamourous Start Color Guide (pk of 5) [4115]</t>
  </si>
  <si>
    <t>Mahogany [10287]</t>
  </si>
  <si>
    <t>Silk Handbag Dark Rose [10652]</t>
  </si>
  <si>
    <t>Shopping Bag – Branded (SM) [8700002]</t>
  </si>
  <si>
    <t>Lip Lift Plump &amp; Prime [0910628]</t>
  </si>
  <si>
    <t>Cream to Powder Sponge (single) [7100200]</t>
  </si>
  <si>
    <t>Double “O” Complex Toner [37020]</t>
  </si>
  <si>
    <t>Uitimate C Capsules [35069]</t>
  </si>
  <si>
    <t>Intense Berry (C) [13025]</t>
  </si>
  <si>
    <t>Chestnut (W) [13026]</t>
  </si>
  <si>
    <t>Khaki [483527]</t>
  </si>
  <si>
    <t>Retinol PM Capsules [22-04021]</t>
  </si>
  <si>
    <t>LUXURY OIL BLOTTING PRESSED POWDER</t>
  </si>
  <si>
    <t>HIGHLIGHTER</t>
  </si>
  <si>
    <t>Spotlights Highligter Stick [0923323 ]</t>
  </si>
  <si>
    <t xml:space="preserve">Under Glow [439951] </t>
  </si>
  <si>
    <r>
      <t>Name:</t>
    </r>
    <r>
      <rPr>
        <sz val="10"/>
        <rFont val="Arial"/>
        <family val="2"/>
      </rPr>
      <t>_________________________________________________</t>
    </r>
  </si>
  <si>
    <r>
      <t>Account Number:</t>
    </r>
    <r>
      <rPr>
        <sz val="10"/>
        <rFont val="Arial"/>
        <family val="2"/>
      </rPr>
      <t>_______________</t>
    </r>
  </si>
  <si>
    <r>
      <t>Date:</t>
    </r>
    <r>
      <rPr>
        <sz val="10"/>
        <rFont val="Arial"/>
        <family val="2"/>
      </rPr>
      <t>__________</t>
    </r>
  </si>
  <si>
    <r>
      <t>Name:</t>
    </r>
    <r>
      <rPr>
        <sz val="10"/>
        <rFont val="Arial"/>
        <family val="2"/>
      </rPr>
      <t>_______________________________________________</t>
    </r>
  </si>
  <si>
    <t xml:space="preserve">LIP CARE PRODUCTS </t>
  </si>
  <si>
    <t xml:space="preserve">Corrective Concealer Wheel [422074] </t>
  </si>
  <si>
    <t>Total Before Discount</t>
  </si>
  <si>
    <t>COLOR PRO MINERAL BLUSH</t>
  </si>
  <si>
    <t>All Spice (W) [472255]</t>
  </si>
  <si>
    <t>Cedar Rose (W) [472248]</t>
  </si>
  <si>
    <t>Soft Plum (C) [472231]</t>
  </si>
  <si>
    <t>Soft Rose (C) [472224]</t>
  </si>
  <si>
    <t>Colorfix Lip Sealant [431306]</t>
  </si>
  <si>
    <t xml:space="preserve">Papaya Punch (W) [10940] </t>
  </si>
  <si>
    <t>Fine Wine (C) [10941]</t>
  </si>
  <si>
    <t>Cinnamon Brandy (W) [10942]</t>
  </si>
  <si>
    <t xml:space="preserve">COLOR PRO BLUSH </t>
  </si>
  <si>
    <t>4 Season Single Panel Set  [312513]</t>
  </si>
  <si>
    <t xml:space="preserve">Blaze (W) [433607]  </t>
  </si>
  <si>
    <t xml:space="preserve">Chili (W) [433614] </t>
  </si>
  <si>
    <t>Mocha Latte (W) 433621</t>
  </si>
  <si>
    <t>CREAM TO POWDER PANS</t>
  </si>
  <si>
    <t>LUXURY OIL BLOTTING PRESSED POWDER PANS</t>
  </si>
  <si>
    <t xml:space="preserve">Alpha Advanced Ageless Elixir [22-04808] </t>
  </si>
  <si>
    <t>Soft Focus Blender Sponge [233962]</t>
  </si>
  <si>
    <t>or any combination of each or 1 Matte combined with 1  other lip product</t>
  </si>
  <si>
    <t>COLOR PRO SINGLE EYE SHADOW</t>
  </si>
  <si>
    <t xml:space="preserve">Ballet Pink (C) [450208] </t>
  </si>
  <si>
    <t xml:space="preserve">Teal Zeal (N) [450215] </t>
  </si>
  <si>
    <t xml:space="preserve">Banana Cream (C) [450222] </t>
  </si>
  <si>
    <t xml:space="preserve">Cotton Candy (C) [450239] </t>
  </si>
  <si>
    <t xml:space="preserve">Malted Milk (W) [450246] </t>
  </si>
  <si>
    <t xml:space="preserve">Peach Tart (W) [450253] </t>
  </si>
  <si>
    <t xml:space="preserve">Tuscany Palm (W) [450260] </t>
  </si>
  <si>
    <t xml:space="preserve">Polished Pewter (C) [450277] </t>
  </si>
  <si>
    <t xml:space="preserve">Silver Lilac (C) [450284] </t>
  </si>
  <si>
    <t xml:space="preserve">Rose Quartz (C) [450291] </t>
  </si>
  <si>
    <t>Glamourous Start Color Guide (Pack of 5) [4115]</t>
  </si>
  <si>
    <t>COLOR LOCK LIP PENCILS</t>
  </si>
  <si>
    <t>Lip Lift Buffer Balm [0910634]</t>
  </si>
  <si>
    <t>Perfect Tone Fade Cream [35000]</t>
  </si>
  <si>
    <t>Facial Treatment Capsules x 30</t>
  </si>
  <si>
    <t>Plum Sorbet (C) [434222]</t>
  </si>
  <si>
    <t xml:space="preserve">  Choice of (pick one of each) Concealer, Blush, Lip Pencil, Lipstick, Mascara,</t>
  </si>
  <si>
    <t xml:space="preserve">  Choice of (pick 3) Color Sense Eye Shadow or Color Pro</t>
  </si>
  <si>
    <t xml:space="preserve">  Choice of (pick one of each) Foundation, Blush, Lip Pencil</t>
  </si>
  <si>
    <t xml:space="preserve">Color Me Beautiful Unit </t>
  </si>
  <si>
    <t>1 4 Drawer Base, 1 Lipstick Plus Holder, 1 2 Drawer Storage Base, 1 6 Drawer</t>
  </si>
  <si>
    <t>Base</t>
  </si>
  <si>
    <t>Flori Roberts Display Unit</t>
  </si>
  <si>
    <t>PLASTIC ONLY- Special Order</t>
  </si>
  <si>
    <t>MIRACULOUS CREAM CONCEALER/ES BASE</t>
  </si>
  <si>
    <t>Light  [422229]</t>
  </si>
  <si>
    <t>Neutral [422236]</t>
  </si>
  <si>
    <t>Medium [422212]</t>
  </si>
  <si>
    <t>MOISTURE COMPLEX ADVANCED ALOE LIQUID FOUNDATION</t>
  </si>
  <si>
    <t xml:space="preserve">Cool Beige [435830]  </t>
  </si>
  <si>
    <t>Ivory [435823]</t>
  </si>
  <si>
    <t xml:space="preserve">Sand [435816]  </t>
  </si>
  <si>
    <t xml:space="preserve">Sepia Beige [435861]  </t>
  </si>
  <si>
    <t xml:space="preserve">Warm Beige [435854]   </t>
  </si>
  <si>
    <t>Naturale [435847]</t>
  </si>
  <si>
    <t>BRONZING  POWDER PANS</t>
  </si>
  <si>
    <t xml:space="preserve">Medium (Clay) [92010] </t>
  </si>
  <si>
    <t xml:space="preserve">Sand [92011] </t>
  </si>
  <si>
    <t>Clay [10822]</t>
  </si>
  <si>
    <t>Earth [10824]</t>
  </si>
  <si>
    <t>Neutral Beige [435878]</t>
  </si>
  <si>
    <t xml:space="preserve">Papaya Brightening Polish [22-04082] </t>
  </si>
  <si>
    <t xml:space="preserve">MOISTURIZE </t>
  </si>
  <si>
    <t>BEAUTIFUL BROW DUO</t>
  </si>
  <si>
    <t>Gingersnap [412534]</t>
  </si>
  <si>
    <t>Eye Lift Gel 15ml [0911100]</t>
  </si>
  <si>
    <t>Sunset Sheer (N) [0921211]</t>
  </si>
  <si>
    <t>Hollywood Glam (C) [0921081]</t>
  </si>
  <si>
    <t>14K Gold (W) [0921046]</t>
  </si>
  <si>
    <t>Color Lock Lip Pencil [0921020]</t>
  </si>
  <si>
    <t>Ballet [0921018]</t>
  </si>
  <si>
    <t>Mint Lip Lift 2.6g [0910631]</t>
  </si>
  <si>
    <t>Lip Lift 2.6g [0910600]</t>
  </si>
  <si>
    <t>Orange Surge (W) [13031]</t>
  </si>
  <si>
    <t xml:space="preserve">Cherry Bomb (W) [13032] </t>
  </si>
  <si>
    <t xml:space="preserve">Cut Ruby (C)[13033] </t>
  </si>
  <si>
    <t xml:space="preserve">Royal Flush (C) [13034] </t>
  </si>
  <si>
    <t xml:space="preserve">Rich Cocoa (W) [13035] </t>
  </si>
  <si>
    <t xml:space="preserve">French Rose (C) [437810] </t>
  </si>
  <si>
    <t xml:space="preserve">Sienna (W) [437827] </t>
  </si>
  <si>
    <t xml:space="preserve">Fresh Raspberry (C) [437834] </t>
  </si>
  <si>
    <t xml:space="preserve">Mango (W) [437841] </t>
  </si>
  <si>
    <t>Emberglow (W) [437858]</t>
  </si>
  <si>
    <t xml:space="preserve">Teaberry (N) [437865] </t>
  </si>
  <si>
    <t xml:space="preserve">Natural Mauve (N) [437872] </t>
  </si>
  <si>
    <t>Vanilla Cream (W) [12992]</t>
  </si>
  <si>
    <t>Rum Raisin (C) [12995]</t>
  </si>
  <si>
    <t>Strawberry Glaze (C) [12994]</t>
  </si>
  <si>
    <t>Sparkling Rose (C) [12993]</t>
  </si>
  <si>
    <t xml:space="preserve">Nude  [445136] </t>
  </si>
  <si>
    <t xml:space="preserve">Neutral  [445112] </t>
  </si>
  <si>
    <t xml:space="preserve">Peach  [445129] </t>
  </si>
  <si>
    <r>
      <t>Daily Dew Oil Free Gel Moisturizer [22-04077]</t>
    </r>
    <r>
      <rPr>
        <b/>
        <sz val="10"/>
        <color rgb="FFFF0000"/>
        <rFont val="Arial Narrow"/>
        <family val="2"/>
      </rPr>
      <t xml:space="preserve"> </t>
    </r>
  </si>
  <si>
    <t>Perfect Skin Tint [37013]</t>
  </si>
  <si>
    <t xml:space="preserve">                  LIPS</t>
  </si>
  <si>
    <t>Bronzed Sugar (W) [12991]</t>
  </si>
  <si>
    <t xml:space="preserve">  Choice of (pick either Mineral Loose or Pressed Miicrofine)</t>
  </si>
  <si>
    <t xml:space="preserve"> Brow Pencil, Eye Pencil </t>
  </si>
  <si>
    <t xml:space="preserve">  Collection Includes: </t>
  </si>
  <si>
    <t xml:space="preserve">  Choice of one Oil Blotting Powder</t>
  </si>
  <si>
    <t xml:space="preserve">  Choice of (pick 2) 2 Lipstick, 2 Mineral Lip Shine or 2 Lip Lacquer</t>
  </si>
  <si>
    <t xml:space="preserve">  Chocie of (Pick 1) Eye Pencil.1 Brow Pencil</t>
  </si>
  <si>
    <t>Sweet Appleberry (C) [472262]</t>
  </si>
  <si>
    <t>Jazz Orange [12642]</t>
  </si>
  <si>
    <t xml:space="preserve">Cookie (N) [13146] </t>
  </si>
  <si>
    <t xml:space="preserve">CORRECTIVE CONCEALER </t>
  </si>
  <si>
    <t xml:space="preserve">Vanilla [30212]  </t>
  </si>
  <si>
    <r>
      <t xml:space="preserve">Rose Veil (C) [0921085] </t>
    </r>
    <r>
      <rPr>
        <sz val="8"/>
        <color rgb="FFFF0000"/>
        <rFont val="Arial Narrow"/>
        <family val="2"/>
      </rPr>
      <t xml:space="preserve">New </t>
    </r>
  </si>
  <si>
    <t>Retail</t>
  </si>
  <si>
    <t>Adrien Arpel and Flori Roberts (1) [81230]</t>
  </si>
  <si>
    <t>Baddest(W) [	13176]</t>
  </si>
  <si>
    <t>Bossy(W) [13171]</t>
  </si>
  <si>
    <t>Hottie (C) [13175]</t>
  </si>
  <si>
    <t>In Charge (C) [13174]</t>
  </si>
  <si>
    <t>Level Up(C) [13173]</t>
  </si>
  <si>
    <t>Showstopper (C) [13172]</t>
  </si>
  <si>
    <t>Spicy(W) [13177]</t>
  </si>
  <si>
    <t xml:space="preserve">COLOR ARTIST LUMINARY PALETTES </t>
  </si>
  <si>
    <t>Coffee Bean [412527]</t>
  </si>
  <si>
    <t>Toffee [412510]</t>
  </si>
  <si>
    <t>BROW POWDER  DUO</t>
  </si>
  <si>
    <t>Ebony [12051]</t>
  </si>
  <si>
    <t>Umber [12052]</t>
  </si>
  <si>
    <t>Hot to Trot (C) [12750]</t>
  </si>
  <si>
    <t xml:space="preserve">                         PANS</t>
  </si>
  <si>
    <t>Natural Veil (N) [472286]</t>
  </si>
  <si>
    <t xml:space="preserve">MOISTURIZE   </t>
  </si>
  <si>
    <r>
      <t>LIP TREATMENT</t>
    </r>
    <r>
      <rPr>
        <b/>
        <u/>
        <sz val="8"/>
        <color rgb="FFFF0000"/>
        <rFont val="Arial Narrow"/>
        <family val="2"/>
      </rPr>
      <t xml:space="preserve"> NEW</t>
    </r>
  </si>
  <si>
    <t xml:space="preserve">Sueded Rose (C)  [433492] </t>
  </si>
  <si>
    <t>Lip Plumping Collagen Enhancement  [22-02001]</t>
  </si>
  <si>
    <r>
      <t xml:space="preserve">Rich Berry (C) [10944] </t>
    </r>
    <r>
      <rPr>
        <sz val="8"/>
        <color rgb="FFFF0000"/>
        <rFont val="Arial Narrow"/>
        <family val="2"/>
      </rPr>
      <t>New</t>
    </r>
    <r>
      <rPr>
        <sz val="8"/>
        <rFont val="Arial Narrow"/>
        <family val="2"/>
      </rPr>
      <t xml:space="preserve"> </t>
    </r>
  </si>
  <si>
    <t xml:space="preserve">CROWN JEWELS LIQUID EYESHADOW   </t>
  </si>
  <si>
    <t>Diamond C) [	11301]</t>
  </si>
  <si>
    <t>Amethyst (C) [11302]</t>
  </si>
  <si>
    <t>Topaz (C) [11303]</t>
  </si>
  <si>
    <t>Amber (W) [11304]</t>
  </si>
  <si>
    <t>Fire Opal (W) [11305]</t>
  </si>
  <si>
    <t>Tigers Eye (W) [11306]</t>
  </si>
  <si>
    <t>Gold (W) [11307]</t>
  </si>
  <si>
    <t>Jade (W) [11308]</t>
  </si>
  <si>
    <t>Ruby(C) [11309]</t>
  </si>
  <si>
    <r>
      <t xml:space="preserve">Oil Free Hydrating Gel Moisturizer [37011] </t>
    </r>
    <r>
      <rPr>
        <b/>
        <sz val="8"/>
        <color rgb="FFFF0000"/>
        <rFont val="Arial Narrow"/>
        <family val="2"/>
      </rPr>
      <t xml:space="preserve">  </t>
    </r>
  </si>
  <si>
    <t xml:space="preserve">TINTED SPF 31 MOISTURIZER    </t>
  </si>
  <si>
    <t xml:space="preserve">Instant Super Serum  [22-04810] </t>
  </si>
  <si>
    <t xml:space="preserve">Enchantress (C) [0921087] </t>
  </si>
  <si>
    <r>
      <t xml:space="preserve">Tea Rose (C) 0921091) </t>
    </r>
    <r>
      <rPr>
        <sz val="8"/>
        <color rgb="FFFF0000"/>
        <rFont val="Arial Narrow"/>
        <family val="2"/>
      </rPr>
      <t xml:space="preserve">New </t>
    </r>
  </si>
  <si>
    <r>
      <t xml:space="preserve">First Kiss (N) (0921090 </t>
    </r>
    <r>
      <rPr>
        <sz val="8"/>
        <color rgb="FFFF0000"/>
        <rFont val="Arial Narrow"/>
        <family val="2"/>
      </rPr>
      <t xml:space="preserve"> New </t>
    </r>
  </si>
  <si>
    <t>Youth Lift Super Serum [0912147]</t>
  </si>
  <si>
    <t>Retinol Capsules [0912151]</t>
  </si>
  <si>
    <t>Beauty Infusion Vitamin Capsules [0931270]</t>
  </si>
  <si>
    <t>Lip Lift Intensive Serum [0910635]</t>
  </si>
  <si>
    <t>Jet Setter [0931271]</t>
  </si>
  <si>
    <t>Lip Lift  3.4g [0910533]</t>
  </si>
  <si>
    <t>14K Gold 2.6g [0921262]</t>
  </si>
  <si>
    <t>Blackberry 2.6g [0921259]</t>
  </si>
  <si>
    <t>Blush  2.6g [0921260]</t>
  </si>
  <si>
    <t>Petal  2.6g [0910633]</t>
  </si>
  <si>
    <t>Rosewood  2.6g [0910610]</t>
  </si>
  <si>
    <t>Ageless Beauty Concentrate [0912148]</t>
  </si>
  <si>
    <t>LIP LIFT TINTS 2.6g</t>
  </si>
  <si>
    <t>Tan  [0923724]</t>
  </si>
  <si>
    <t>California Rose [0923731]</t>
  </si>
  <si>
    <t>BLUSH</t>
  </si>
  <si>
    <r>
      <t xml:space="preserve">Rose Suede (N) [0921089]  </t>
    </r>
    <r>
      <rPr>
        <sz val="8"/>
        <color rgb="FFFF0000"/>
        <rFont val="Arial Narrow"/>
        <family val="2"/>
      </rPr>
      <t> </t>
    </r>
  </si>
  <si>
    <t xml:space="preserve">MAGIC FINISH MINERAL LOOSE POWDER </t>
  </si>
  <si>
    <t>Royalty (C) [13170]</t>
  </si>
  <si>
    <t>Blondie [412503]</t>
  </si>
  <si>
    <r>
      <rPr>
        <b/>
        <u/>
        <sz val="8"/>
        <rFont val="Arial Narrow"/>
        <family val="2"/>
      </rPr>
      <t xml:space="preserve">LOOSE SETTING POWDER </t>
    </r>
    <r>
      <rPr>
        <b/>
        <sz val="8"/>
        <rFont val="Arial Narrow"/>
        <family val="2"/>
      </rPr>
      <t xml:space="preserve">    </t>
    </r>
    <r>
      <rPr>
        <b/>
        <sz val="8"/>
        <color rgb="FFFF0000"/>
        <rFont val="Arial Narrow"/>
        <family val="2"/>
      </rPr>
      <t>NEW</t>
    </r>
  </si>
  <si>
    <t xml:space="preserve">DESIGN LINE LIP PENCIL  </t>
  </si>
  <si>
    <t xml:space="preserve">Blossom (W) [434277]  </t>
  </si>
  <si>
    <t xml:space="preserve">Gypsy Rose (C) [434260] </t>
  </si>
  <si>
    <t xml:space="preserve">Pink Champagne (C) [434253]  </t>
  </si>
  <si>
    <t xml:space="preserve">Red Velvet  (C) [434239] </t>
  </si>
  <si>
    <r>
      <t xml:space="preserve">Spiced Chai (N) [434246] </t>
    </r>
    <r>
      <rPr>
        <b/>
        <sz val="8"/>
        <rFont val="Arial Narrow"/>
        <family val="2"/>
      </rPr>
      <t xml:space="preserve"> </t>
    </r>
  </si>
  <si>
    <r>
      <t>Star-Lit Palette (C) [451328]</t>
    </r>
    <r>
      <rPr>
        <b/>
        <sz val="8"/>
        <rFont val="Arial Narrow"/>
        <family val="2"/>
      </rPr>
      <t xml:space="preserve"> </t>
    </r>
  </si>
  <si>
    <t xml:space="preserve">Fire-Lit Palette  (W) [451335] </t>
  </si>
  <si>
    <t xml:space="preserve">Icy 9 Shadow Palette  (C) [451359] </t>
  </si>
  <si>
    <t xml:space="preserve">Toasted 9 Shadow Palette  (W) [451342] </t>
  </si>
  <si>
    <t xml:space="preserve">Navy Nightfall (C) [450345]  </t>
  </si>
  <si>
    <t xml:space="preserve">Royal Velvet (C) [450321]    </t>
  </si>
  <si>
    <t xml:space="preserve">Seafoam Shimmer (W) [450369] </t>
  </si>
  <si>
    <t>Gilded Apricot (W) [450338]</t>
  </si>
  <si>
    <t>Caramel Cream (W) [450352]</t>
  </si>
  <si>
    <t xml:space="preserve">Sunlit Sage (W) [450376] </t>
  </si>
  <si>
    <t>Deep Bronzette [11012]</t>
  </si>
  <si>
    <t xml:space="preserve">Sweet Treat  (C) [12753] </t>
  </si>
  <si>
    <t xml:space="preserve">Hot Honey (W)  [12752] </t>
  </si>
  <si>
    <t xml:space="preserve">LUSCIOUS LIP LACQUER </t>
  </si>
  <si>
    <r>
      <t>LIP PAINT MATTE LIQUID LIPSTICK</t>
    </r>
    <r>
      <rPr>
        <b/>
        <u/>
        <sz val="11"/>
        <color rgb="FFFF0000"/>
        <rFont val="Arial Narrow"/>
        <family val="2"/>
      </rPr>
      <t xml:space="preserve"> </t>
    </r>
  </si>
  <si>
    <t xml:space="preserve">DREAM LINER LIP PENCIL   </t>
  </si>
  <si>
    <t xml:space="preserve">Spiced Cider (W) [10943] </t>
  </si>
  <si>
    <t>Deep Bronzette 92012</t>
  </si>
  <si>
    <t>Colorfix Lipstick Sealant [431306]</t>
  </si>
  <si>
    <t xml:space="preserve">                        EYES</t>
  </si>
  <si>
    <t>Eye-conic Palette [11401]</t>
  </si>
  <si>
    <r>
      <t xml:space="preserve">EYESHADOW PALETTE   </t>
    </r>
    <r>
      <rPr>
        <b/>
        <u/>
        <sz val="8"/>
        <color rgb="FFFF0000"/>
        <rFont val="Arial Narrow"/>
        <family val="2"/>
      </rPr>
      <t>NEW</t>
    </r>
  </si>
  <si>
    <t xml:space="preserve">            Flori Roberts Tester Display Unit</t>
  </si>
  <si>
    <t xml:space="preserve">                     Products shown must be ordered separately</t>
  </si>
  <si>
    <t xml:space="preserve">        Color Me Beautiful Tester Display Unit</t>
  </si>
  <si>
    <t xml:space="preserve">        Products shown must be ordered separately</t>
  </si>
  <si>
    <t>LUV YOUR LASHES MASCARA</t>
  </si>
  <si>
    <t>Black [440179]</t>
  </si>
  <si>
    <r>
      <t xml:space="preserve">LUV YOUR LASHES MASCARA  </t>
    </r>
    <r>
      <rPr>
        <b/>
        <u/>
        <sz val="8"/>
        <color rgb="FFFF0000"/>
        <rFont val="Arial Narrow"/>
        <family val="2"/>
      </rPr>
      <t>NEW</t>
    </r>
  </si>
  <si>
    <t>Black [12030]</t>
  </si>
  <si>
    <r>
      <t xml:space="preserve">LIP LIFT SERUM GLOSS </t>
    </r>
    <r>
      <rPr>
        <b/>
        <u/>
        <sz val="8"/>
        <color rgb="FFFF0000"/>
        <rFont val="Arial Narrow"/>
        <family val="2"/>
      </rPr>
      <t xml:space="preserve">New </t>
    </r>
  </si>
  <si>
    <t>Champagne [0910637]</t>
  </si>
  <si>
    <t>Rosa  [0910636]</t>
  </si>
  <si>
    <t>NEW</t>
  </si>
  <si>
    <t xml:space="preserve">PERFECT SKIN TINT ORGANIC SPF 31 MOISTURIZER   </t>
  </si>
  <si>
    <t>Translucent Light Loose Powder Light [247525]</t>
  </si>
  <si>
    <t>Translucent Loose Setting Powder Glow [247518]</t>
  </si>
  <si>
    <t>Testers and Demonstration</t>
  </si>
  <si>
    <t>Testers/Demo Allowance</t>
  </si>
  <si>
    <r>
      <t>Name:</t>
    </r>
    <r>
      <rPr>
        <sz val="9"/>
        <rFont val="Arial"/>
        <family val="2"/>
      </rPr>
      <t>_________________________________________________</t>
    </r>
  </si>
  <si>
    <r>
      <rPr>
        <b/>
        <u/>
        <sz val="9"/>
        <rFont val="Arial Narrow"/>
        <family val="2"/>
      </rPr>
      <t xml:space="preserve">LOOSE SETTING POWDER </t>
    </r>
    <r>
      <rPr>
        <b/>
        <sz val="9"/>
        <rFont val="Arial Narrow"/>
        <family val="2"/>
      </rPr>
      <t xml:space="preserve">    </t>
    </r>
    <r>
      <rPr>
        <b/>
        <sz val="9"/>
        <color rgb="FFFF0000"/>
        <rFont val="Arial Narrow"/>
        <family val="2"/>
      </rPr>
      <t>NEW</t>
    </r>
  </si>
  <si>
    <r>
      <t>Star-Lit Palette (C) [451328]</t>
    </r>
    <r>
      <rPr>
        <b/>
        <sz val="9"/>
        <rFont val="Arial Narrow"/>
        <family val="2"/>
      </rPr>
      <t xml:space="preserve"> </t>
    </r>
  </si>
  <si>
    <r>
      <t xml:space="preserve">Spiced Chai (N) [434246] </t>
    </r>
    <r>
      <rPr>
        <b/>
        <sz val="9"/>
        <rFont val="Arial Narrow"/>
        <family val="2"/>
      </rPr>
      <t xml:space="preserve"> </t>
    </r>
  </si>
  <si>
    <r>
      <t>Name:</t>
    </r>
    <r>
      <rPr>
        <sz val="9"/>
        <rFont val="Arial"/>
        <family val="2"/>
      </rPr>
      <t>_______________________________________________</t>
    </r>
  </si>
  <si>
    <r>
      <t>Daily Dew Oil Free Gel Moisturizer [22-04077]</t>
    </r>
    <r>
      <rPr>
        <b/>
        <sz val="9"/>
        <color rgb="FFFF0000"/>
        <rFont val="Arial Narrow"/>
        <family val="2"/>
      </rPr>
      <t xml:space="preserve"> </t>
    </r>
  </si>
  <si>
    <r>
      <t xml:space="preserve">Oil Free Hydrating Gel Moisturizer [37011] </t>
    </r>
    <r>
      <rPr>
        <b/>
        <sz val="9"/>
        <color rgb="FFFF0000"/>
        <rFont val="Arial Narrow"/>
        <family val="2"/>
      </rPr>
      <t xml:space="preserve">  </t>
    </r>
  </si>
  <si>
    <r>
      <t xml:space="preserve">Rich Berry (C) [10944] </t>
    </r>
    <r>
      <rPr>
        <sz val="9"/>
        <color rgb="FFFF0000"/>
        <rFont val="Arial Narrow"/>
        <family val="2"/>
      </rPr>
      <t>New</t>
    </r>
    <r>
      <rPr>
        <sz val="9"/>
        <rFont val="Arial Narrow"/>
        <family val="2"/>
      </rPr>
      <t xml:space="preserve"> </t>
    </r>
  </si>
  <si>
    <r>
      <t>LIP TREATMENT</t>
    </r>
    <r>
      <rPr>
        <b/>
        <u/>
        <sz val="9"/>
        <color rgb="FFFF0000"/>
        <rFont val="Arial Narrow"/>
        <family val="2"/>
      </rPr>
      <t xml:space="preserve"> NEW</t>
    </r>
  </si>
  <si>
    <r>
      <t>LIP PAINT MATTE LIQUID LIPSTICK</t>
    </r>
    <r>
      <rPr>
        <b/>
        <u/>
        <sz val="9"/>
        <color rgb="FFFF0000"/>
        <rFont val="Arial Narrow"/>
        <family val="2"/>
      </rPr>
      <t xml:space="preserve"> </t>
    </r>
  </si>
  <si>
    <r>
      <t xml:space="preserve">EYESHADOW PALETTE   </t>
    </r>
    <r>
      <rPr>
        <b/>
        <u/>
        <sz val="9"/>
        <color rgb="FFFF0000"/>
        <rFont val="Arial Narrow"/>
        <family val="2"/>
      </rPr>
      <t>NEW</t>
    </r>
  </si>
  <si>
    <r>
      <t xml:space="preserve">LUV YOUR LASHES MASCARA  </t>
    </r>
    <r>
      <rPr>
        <b/>
        <u/>
        <sz val="9"/>
        <color rgb="FFFF0000"/>
        <rFont val="Arial Narrow"/>
        <family val="2"/>
      </rPr>
      <t>NEW</t>
    </r>
  </si>
  <si>
    <r>
      <t xml:space="preserve">LIP LIFT SERUM GLOSS </t>
    </r>
    <r>
      <rPr>
        <b/>
        <u/>
        <sz val="9"/>
        <color rgb="FFFF0000"/>
        <rFont val="Arial Narrow"/>
        <family val="2"/>
      </rPr>
      <t xml:space="preserve">New </t>
    </r>
  </si>
  <si>
    <r>
      <t xml:space="preserve">First Kiss (N) (0921090 </t>
    </r>
    <r>
      <rPr>
        <sz val="9"/>
        <color rgb="FFFF0000"/>
        <rFont val="Arial Narrow"/>
        <family val="2"/>
      </rPr>
      <t xml:space="preserve"> New </t>
    </r>
  </si>
  <si>
    <r>
      <t xml:space="preserve">Rose Veil (C) [0921085] </t>
    </r>
    <r>
      <rPr>
        <sz val="9"/>
        <color rgb="FFFF0000"/>
        <rFont val="Arial Narrow"/>
        <family val="2"/>
      </rPr>
      <t xml:space="preserve">New </t>
    </r>
  </si>
  <si>
    <r>
      <t xml:space="preserve">Rose Suede (N) [0921089]  </t>
    </r>
    <r>
      <rPr>
        <sz val="9"/>
        <color rgb="FFFF0000"/>
        <rFont val="Arial Narrow"/>
        <family val="2"/>
      </rPr>
      <t> </t>
    </r>
  </si>
  <si>
    <r>
      <t xml:space="preserve">Tea Rose (C) 0921091) </t>
    </r>
    <r>
      <rPr>
        <sz val="9"/>
        <color rgb="FFFF0000"/>
        <rFont val="Arial Narrow"/>
        <family val="2"/>
      </rPr>
      <t xml:space="preserve">New </t>
    </r>
  </si>
  <si>
    <t>Sunbeam (N) [4731115]</t>
  </si>
  <si>
    <t>Daybreak (W) [473122]</t>
  </si>
  <si>
    <t>Solstice (C) [473139]</t>
  </si>
  <si>
    <t>Golden Hour (W) [473146]</t>
  </si>
  <si>
    <t>Aurora (C) [473153]</t>
  </si>
  <si>
    <r>
      <t xml:space="preserve">SUNLIT CREAM BLUSH  </t>
    </r>
    <r>
      <rPr>
        <b/>
        <u/>
        <sz val="8"/>
        <color rgb="FFFF0000"/>
        <rFont val="Arial Narrow"/>
        <family val="2"/>
      </rPr>
      <t xml:space="preserve"> NEW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</si>
</sst>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2"/>
      <name val="Palatino"/>
      <family val="1"/>
    </font>
    <font>
      <b/>
      <sz val="22"/>
      <name val="Palatino"/>
      <family val="1"/>
    </font>
    <font>
      <sz val="6"/>
      <name val="Arial Narrow"/>
      <family val="2"/>
    </font>
    <font>
      <sz val="10"/>
      <name val="Arial"/>
      <family val="2"/>
    </font>
    <font>
      <b/>
      <u/>
      <sz val="8"/>
      <name val="Arial"/>
      <family val="2"/>
    </font>
    <font>
      <i/>
      <sz val="8"/>
      <name val="Arial Narrow"/>
      <family val="2"/>
    </font>
    <font>
      <u/>
      <sz val="10"/>
      <color indexed="12"/>
      <name val="Arial"/>
      <family val="2"/>
    </font>
    <font>
      <b/>
      <u/>
      <sz val="8"/>
      <name val="Arial Narrow"/>
      <family val="2"/>
    </font>
    <font>
      <b/>
      <sz val="14"/>
      <color indexed="9"/>
      <name val="Arial"/>
      <family val="2"/>
    </font>
    <font>
      <i/>
      <sz val="10"/>
      <name val="Arial"/>
      <family val="2"/>
    </font>
    <font>
      <i/>
      <sz val="14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Georgia"/>
      <family val="1"/>
    </font>
    <font>
      <sz val="22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2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  <font>
      <b/>
      <sz val="14"/>
      <name val="Antique Olive"/>
      <family val="2"/>
    </font>
    <font>
      <sz val="22"/>
      <name val="Palatino"/>
      <family val="1"/>
    </font>
    <font>
      <b/>
      <sz val="22"/>
      <name val="Palatino"/>
      <family val="1"/>
    </font>
    <font>
      <sz val="10"/>
      <name val="Arial"/>
      <family val="2"/>
    </font>
    <font>
      <b/>
      <sz val="14"/>
      <color indexed="9"/>
      <name val="Arial"/>
      <family val="2"/>
    </font>
    <font>
      <sz val="10"/>
      <name val="Arial"/>
      <family val="2"/>
    </font>
    <font>
      <sz val="6"/>
      <name val="Arial Narrow"/>
      <family val="2"/>
    </font>
    <font>
      <b/>
      <sz val="8"/>
      <name val="Arial Narrow"/>
      <family val="2"/>
    </font>
    <font>
      <b/>
      <sz val="10"/>
      <color indexed="9"/>
      <name val="Arial"/>
      <family val="2"/>
    </font>
    <font>
      <b/>
      <u/>
      <sz val="8"/>
      <name val="Arial Narrow"/>
      <family val="2"/>
    </font>
    <font>
      <u/>
      <sz val="8"/>
      <name val="Arial Narrow"/>
      <family val="2"/>
    </font>
    <font>
      <sz val="8"/>
      <color indexed="8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4"/>
      <color indexed="10"/>
      <name val="Arial Narrow"/>
      <family val="2"/>
    </font>
    <font>
      <b/>
      <u/>
      <sz val="8"/>
      <name val="Arial"/>
      <family val="2"/>
    </font>
    <font>
      <b/>
      <sz val="8"/>
      <color indexed="10"/>
      <name val="Calibri"/>
      <family val="2"/>
    </font>
    <font>
      <b/>
      <sz val="11"/>
      <color indexed="10"/>
      <name val="Calibri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FF0000"/>
      <name val="Arial Narrow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i/>
      <sz val="8"/>
      <color rgb="FFFF0000"/>
      <name val="Arial Narrow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10"/>
      <color rgb="FFFF0000"/>
      <name val="Arial Narrow"/>
      <family val="2"/>
    </font>
    <font>
      <b/>
      <u/>
      <sz val="11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New serif"/>
    </font>
    <font>
      <sz val="8"/>
      <name val="Aptos Narrow"/>
      <family val="2"/>
    </font>
    <font>
      <b/>
      <sz val="9"/>
      <name val="Antique Olive"/>
      <family val="2"/>
    </font>
    <font>
      <sz val="9"/>
      <name val="Palatino"/>
      <family val="1"/>
    </font>
    <font>
      <b/>
      <sz val="9"/>
      <name val="Palatino"/>
      <family val="1"/>
    </font>
    <font>
      <b/>
      <sz val="9"/>
      <color indexed="9"/>
      <name val="Arial"/>
      <family val="2"/>
    </font>
    <font>
      <b/>
      <sz val="9"/>
      <name val="Arial Narrow"/>
      <family val="2"/>
    </font>
    <font>
      <b/>
      <u/>
      <sz val="9"/>
      <name val="Arial Narrow"/>
      <family val="2"/>
    </font>
    <font>
      <b/>
      <u/>
      <sz val="9"/>
      <name val="Arial"/>
      <family val="2"/>
    </font>
    <font>
      <u/>
      <sz val="9"/>
      <name val="Arial Narrow"/>
      <family val="2"/>
    </font>
    <font>
      <b/>
      <sz val="9"/>
      <color rgb="FFFF0000"/>
      <name val="Arial Narrow"/>
      <family val="2"/>
    </font>
    <font>
      <b/>
      <i/>
      <sz val="9"/>
      <color rgb="FFFF0000"/>
      <name val="Arial Narrow"/>
      <family val="2"/>
    </font>
    <font>
      <sz val="9"/>
      <color theme="1"/>
      <name val="Calibri"/>
      <family val="2"/>
      <scheme val="minor"/>
    </font>
    <font>
      <sz val="9"/>
      <color rgb="FFFF0000"/>
      <name val="Arial Narrow"/>
      <family val="2"/>
    </font>
    <font>
      <b/>
      <sz val="9"/>
      <color indexed="9"/>
      <name val="Arial Narrow"/>
      <family val="2"/>
    </font>
    <font>
      <b/>
      <sz val="9"/>
      <color indexed="10"/>
      <name val="Arial Narrow"/>
      <family val="2"/>
    </font>
    <font>
      <sz val="9"/>
      <color indexed="8"/>
      <name val="Arial Narrow"/>
      <family val="2"/>
    </font>
    <font>
      <b/>
      <sz val="9"/>
      <color indexed="10"/>
      <name val="Calibri"/>
      <family val="2"/>
    </font>
    <font>
      <sz val="9"/>
      <color theme="1"/>
      <name val="Arial Narrow"/>
      <family val="2"/>
    </font>
    <font>
      <sz val="9"/>
      <color rgb="FF000000"/>
      <name val="Arial Narrow"/>
      <family val="2"/>
    </font>
    <font>
      <b/>
      <u/>
      <sz val="9"/>
      <color rgb="FFFF0000"/>
      <name val="Arial Narrow"/>
      <family val="2"/>
    </font>
    <font>
      <b/>
      <sz val="9"/>
      <name val="New serif"/>
    </font>
    <font>
      <sz val="9"/>
      <name val="Aptos Narrow"/>
      <family val="2"/>
    </font>
    <font>
      <b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6" fillId="0" borderId="0"/>
    <xf numFmtId="0" fontId="12" fillId="0" borderId="0"/>
    <xf numFmtId="0" fontId="2" fillId="0" borderId="0"/>
    <xf numFmtId="4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</cellStyleXfs>
  <cellXfs count="485">
    <xf numFmtId="0" fontId="0" fillId="0" borderId="0" xfId="0"/>
    <xf numFmtId="0" fontId="4" fillId="0" borderId="0" xfId="0" applyFont="1" applyAlignment="1">
      <alignment vertical="top"/>
    </xf>
    <xf numFmtId="8" fontId="4" fillId="0" borderId="0" xfId="0" applyNumberFormat="1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8" fontId="4" fillId="0" borderId="1" xfId="0" applyNumberFormat="1" applyFont="1" applyBorder="1"/>
    <xf numFmtId="0" fontId="8" fillId="0" borderId="0" xfId="0" applyFont="1"/>
    <xf numFmtId="0" fontId="7" fillId="0" borderId="0" xfId="0" applyFont="1"/>
    <xf numFmtId="0" fontId="4" fillId="0" borderId="2" xfId="0" applyFont="1" applyBorder="1"/>
    <xf numFmtId="0" fontId="4" fillId="0" borderId="3" xfId="0" applyFont="1" applyBorder="1"/>
    <xf numFmtId="0" fontId="10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12" fillId="0" borderId="0" xfId="0" applyFont="1"/>
    <xf numFmtId="0" fontId="5" fillId="2" borderId="0" xfId="0" applyFont="1" applyFill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shrinkToFit="1"/>
    </xf>
    <xf numFmtId="0" fontId="16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2" xfId="0" applyBorder="1"/>
    <xf numFmtId="0" fontId="18" fillId="0" borderId="0" xfId="0" applyFont="1"/>
    <xf numFmtId="0" fontId="14" fillId="0" borderId="0" xfId="0" applyFont="1"/>
    <xf numFmtId="0" fontId="20" fillId="0" borderId="0" xfId="0" applyFont="1"/>
    <xf numFmtId="0" fontId="22" fillId="0" borderId="0" xfId="0" applyFont="1"/>
    <xf numFmtId="0" fontId="18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4" fontId="4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25" fillId="0" borderId="0" xfId="0" applyFont="1"/>
    <xf numFmtId="0" fontId="25" fillId="0" borderId="0" xfId="0" applyFont="1" applyAlignment="1">
      <alignment horizontal="left" vertical="center"/>
    </xf>
    <xf numFmtId="0" fontId="26" fillId="0" borderId="0" xfId="0" applyFont="1"/>
    <xf numFmtId="0" fontId="6" fillId="0" borderId="0" xfId="0" applyFont="1"/>
    <xf numFmtId="164" fontId="4" fillId="0" borderId="0" xfId="0" applyNumberFormat="1" applyFont="1"/>
    <xf numFmtId="8" fontId="4" fillId="0" borderId="0" xfId="0" applyNumberFormat="1" applyFont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0" fontId="16" fillId="0" borderId="0" xfId="0" applyFont="1" applyAlignment="1">
      <alignment vertical="top"/>
    </xf>
    <xf numFmtId="8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7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8" fontId="0" fillId="0" borderId="0" xfId="0" applyNumberFormat="1"/>
    <xf numFmtId="0" fontId="27" fillId="0" borderId="0" xfId="0" applyFont="1"/>
    <xf numFmtId="0" fontId="28" fillId="0" borderId="0" xfId="0" applyFont="1"/>
    <xf numFmtId="8" fontId="4" fillId="0" borderId="3" xfId="0" applyNumberFormat="1" applyFont="1" applyBorder="1"/>
    <xf numFmtId="8" fontId="4" fillId="0" borderId="2" xfId="0" applyNumberFormat="1" applyFont="1" applyBorder="1"/>
    <xf numFmtId="0" fontId="0" fillId="0" borderId="1" xfId="0" applyBorder="1"/>
    <xf numFmtId="0" fontId="0" fillId="0" borderId="5" xfId="0" applyBorder="1"/>
    <xf numFmtId="0" fontId="2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vertical="top"/>
    </xf>
    <xf numFmtId="0" fontId="29" fillId="0" borderId="0" xfId="0" applyFont="1"/>
    <xf numFmtId="0" fontId="30" fillId="0" borderId="0" xfId="0" applyFont="1"/>
    <xf numFmtId="0" fontId="16" fillId="0" borderId="0" xfId="0" applyFont="1" applyAlignment="1">
      <alignment horizontal="right" vertical="center"/>
    </xf>
    <xf numFmtId="0" fontId="17" fillId="0" borderId="2" xfId="0" applyFont="1" applyBorder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44" fontId="8" fillId="0" borderId="0" xfId="0" applyNumberFormat="1" applyFont="1"/>
    <xf numFmtId="44" fontId="16" fillId="0" borderId="0" xfId="0" applyNumberFormat="1" applyFont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44" fontId="4" fillId="0" borderId="0" xfId="0" applyNumberFormat="1" applyFont="1"/>
    <xf numFmtId="44" fontId="8" fillId="0" borderId="0" xfId="0" applyNumberFormat="1" applyFont="1" applyAlignment="1">
      <alignment vertical="center"/>
    </xf>
    <xf numFmtId="44" fontId="4" fillId="0" borderId="0" xfId="0" applyNumberFormat="1" applyFont="1" applyAlignment="1">
      <alignment horizontal="center"/>
    </xf>
    <xf numFmtId="44" fontId="11" fillId="0" borderId="0" xfId="0" applyNumberFormat="1" applyFont="1" applyAlignment="1">
      <alignment horizontal="center"/>
    </xf>
    <xf numFmtId="44" fontId="9" fillId="0" borderId="0" xfId="0" applyNumberFormat="1" applyFont="1"/>
    <xf numFmtId="44" fontId="17" fillId="0" borderId="0" xfId="0" applyNumberFormat="1" applyFont="1" applyAlignment="1">
      <alignment vertical="center"/>
    </xf>
    <xf numFmtId="44" fontId="11" fillId="0" borderId="0" xfId="0" applyNumberFormat="1" applyFont="1" applyAlignment="1">
      <alignment horizontal="center" vertical="center"/>
    </xf>
    <xf numFmtId="44" fontId="4" fillId="0" borderId="1" xfId="0" applyNumberFormat="1" applyFont="1" applyBorder="1"/>
    <xf numFmtId="44" fontId="16" fillId="0" borderId="0" xfId="0" applyNumberFormat="1" applyFont="1" applyAlignment="1">
      <alignment vertical="top"/>
    </xf>
    <xf numFmtId="44" fontId="5" fillId="0" borderId="0" xfId="0" applyNumberFormat="1" applyFont="1" applyAlignment="1">
      <alignment horizontal="right" vertical="center"/>
    </xf>
    <xf numFmtId="44" fontId="4" fillId="0" borderId="0" xfId="0" applyNumberFormat="1" applyFont="1" applyAlignment="1">
      <alignment horizontal="center" vertical="center"/>
    </xf>
    <xf numFmtId="44" fontId="5" fillId="2" borderId="0" xfId="0" applyNumberFormat="1" applyFont="1" applyFill="1" applyAlignment="1">
      <alignment horizontal="center"/>
    </xf>
    <xf numFmtId="44" fontId="5" fillId="2" borderId="0" xfId="0" applyNumberFormat="1" applyFont="1" applyFill="1" applyAlignment="1">
      <alignment horizontal="center" vertical="center"/>
    </xf>
    <xf numFmtId="44" fontId="0" fillId="0" borderId="0" xfId="0" applyNumberFormat="1"/>
    <xf numFmtId="44" fontId="12" fillId="0" borderId="0" xfId="0" applyNumberFormat="1" applyFont="1"/>
    <xf numFmtId="44" fontId="0" fillId="0" borderId="1" xfId="0" applyNumberFormat="1" applyBorder="1"/>
    <xf numFmtId="44" fontId="24" fillId="0" borderId="0" xfId="0" applyNumberFormat="1" applyFont="1" applyAlignment="1">
      <alignment horizontal="left" vertical="center"/>
    </xf>
    <xf numFmtId="44" fontId="15" fillId="0" borderId="0" xfId="3" applyNumberFormat="1" applyAlignment="1" applyProtection="1"/>
    <xf numFmtId="44" fontId="4" fillId="0" borderId="1" xfId="0" applyNumberFormat="1" applyFont="1" applyBorder="1" applyAlignment="1">
      <alignment horizontal="right" vertical="center"/>
    </xf>
    <xf numFmtId="44" fontId="16" fillId="0" borderId="0" xfId="0" applyNumberFormat="1" applyFont="1" applyAlignment="1">
      <alignment horizontal="right" vertical="center"/>
    </xf>
    <xf numFmtId="0" fontId="32" fillId="0" borderId="0" xfId="0" applyFont="1"/>
    <xf numFmtId="0" fontId="33" fillId="0" borderId="0" xfId="0" applyFont="1"/>
    <xf numFmtId="44" fontId="33" fillId="0" borderId="0" xfId="0" applyNumberFormat="1" applyFont="1"/>
    <xf numFmtId="0" fontId="33" fillId="0" borderId="3" xfId="0" applyFont="1" applyBorder="1"/>
    <xf numFmtId="0" fontId="33" fillId="0" borderId="0" xfId="0" applyFont="1" applyAlignment="1">
      <alignment horizontal="center"/>
    </xf>
    <xf numFmtId="0" fontId="34" fillId="0" borderId="0" xfId="0" applyFont="1"/>
    <xf numFmtId="0" fontId="35" fillId="0" borderId="1" xfId="0" applyFont="1" applyBorder="1" applyAlignment="1">
      <alignment horizontal="center"/>
    </xf>
    <xf numFmtId="44" fontId="34" fillId="0" borderId="0" xfId="0" applyNumberFormat="1" applyFont="1"/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center"/>
    </xf>
    <xf numFmtId="44" fontId="38" fillId="0" borderId="0" xfId="1" applyFont="1"/>
    <xf numFmtId="0" fontId="38" fillId="0" borderId="3" xfId="0" applyFont="1" applyBorder="1"/>
    <xf numFmtId="44" fontId="38" fillId="0" borderId="0" xfId="0" applyNumberFormat="1" applyFont="1"/>
    <xf numFmtId="0" fontId="40" fillId="0" borderId="2" xfId="0" applyFont="1" applyBorder="1"/>
    <xf numFmtId="0" fontId="40" fillId="0" borderId="3" xfId="0" applyFont="1" applyBorder="1"/>
    <xf numFmtId="0" fontId="40" fillId="0" borderId="0" xfId="0" applyFont="1"/>
    <xf numFmtId="0" fontId="41" fillId="0" borderId="0" xfId="0" applyFont="1" applyAlignment="1">
      <alignment vertical="top"/>
    </xf>
    <xf numFmtId="0" fontId="41" fillId="0" borderId="0" xfId="0" applyFont="1" applyAlignment="1">
      <alignment horizontal="center" vertical="top"/>
    </xf>
    <xf numFmtId="44" fontId="41" fillId="0" borderId="0" xfId="0" applyNumberFormat="1" applyFont="1" applyAlignment="1">
      <alignment horizontal="center" vertical="top"/>
    </xf>
    <xf numFmtId="0" fontId="42" fillId="0" borderId="2" xfId="0" applyFont="1" applyBorder="1" applyAlignment="1">
      <alignment vertical="top"/>
    </xf>
    <xf numFmtId="0" fontId="42" fillId="0" borderId="3" xfId="0" applyFont="1" applyBorder="1" applyAlignment="1">
      <alignment vertical="top"/>
    </xf>
    <xf numFmtId="0" fontId="42" fillId="0" borderId="0" xfId="0" applyFont="1" applyAlignment="1">
      <alignment vertical="top"/>
    </xf>
    <xf numFmtId="0" fontId="41" fillId="0" borderId="3" xfId="0" applyFont="1" applyBorder="1" applyAlignment="1">
      <alignment vertical="top"/>
    </xf>
    <xf numFmtId="0" fontId="42" fillId="0" borderId="0" xfId="0" applyFont="1"/>
    <xf numFmtId="0" fontId="34" fillId="0" borderId="2" xfId="0" applyFont="1" applyBorder="1"/>
    <xf numFmtId="0" fontId="34" fillId="0" borderId="3" xfId="0" applyFont="1" applyBorder="1"/>
    <xf numFmtId="0" fontId="44" fillId="0" borderId="0" xfId="0" applyFont="1" applyAlignment="1">
      <alignment vertical="center"/>
    </xf>
    <xf numFmtId="44" fontId="44" fillId="0" borderId="0" xfId="0" applyNumberFormat="1" applyFont="1" applyAlignment="1">
      <alignment vertical="center"/>
    </xf>
    <xf numFmtId="0" fontId="34" fillId="0" borderId="2" xfId="0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44" fillId="0" borderId="0" xfId="0" applyFont="1" applyAlignment="1">
      <alignment vertical="center" wrapText="1"/>
    </xf>
    <xf numFmtId="44" fontId="44" fillId="0" borderId="0" xfId="0" applyNumberFormat="1" applyFont="1" applyAlignment="1">
      <alignment vertical="center" wrapText="1"/>
    </xf>
    <xf numFmtId="0" fontId="34" fillId="0" borderId="0" xfId="0" applyFont="1" applyAlignment="1">
      <alignment vertical="center"/>
    </xf>
    <xf numFmtId="44" fontId="34" fillId="0" borderId="0" xfId="0" applyNumberFormat="1" applyFont="1" applyAlignment="1">
      <alignment vertical="center"/>
    </xf>
    <xf numFmtId="0" fontId="34" fillId="0" borderId="1" xfId="0" applyFont="1" applyBorder="1" applyAlignment="1" applyProtection="1">
      <alignment vertical="center"/>
      <protection locked="0"/>
    </xf>
    <xf numFmtId="8" fontId="34" fillId="0" borderId="0" xfId="0" applyNumberFormat="1" applyFont="1" applyAlignment="1">
      <alignment vertical="center"/>
    </xf>
    <xf numFmtId="44" fontId="34" fillId="0" borderId="1" xfId="0" applyNumberFormat="1" applyFont="1" applyBorder="1" applyAlignment="1">
      <alignment vertical="center"/>
    </xf>
    <xf numFmtId="0" fontId="34" fillId="0" borderId="6" xfId="0" applyFont="1" applyBorder="1" applyAlignment="1" applyProtection="1">
      <alignment vertical="center"/>
      <protection locked="0"/>
    </xf>
    <xf numFmtId="0" fontId="45" fillId="0" borderId="0" xfId="0" applyFont="1" applyAlignment="1">
      <alignment vertical="center" wrapText="1"/>
    </xf>
    <xf numFmtId="44" fontId="45" fillId="0" borderId="0" xfId="0" applyNumberFormat="1" applyFont="1" applyAlignment="1">
      <alignment vertical="center" wrapText="1"/>
    </xf>
    <xf numFmtId="164" fontId="34" fillId="0" borderId="0" xfId="0" applyNumberFormat="1" applyFont="1" applyAlignment="1">
      <alignment vertical="center"/>
    </xf>
    <xf numFmtId="8" fontId="34" fillId="0" borderId="0" xfId="0" applyNumberFormat="1" applyFont="1" applyAlignment="1">
      <alignment vertical="center" wrapText="1"/>
    </xf>
    <xf numFmtId="0" fontId="34" fillId="0" borderId="6" xfId="0" applyFont="1" applyBorder="1" applyProtection="1">
      <protection locked="0"/>
    </xf>
    <xf numFmtId="164" fontId="34" fillId="0" borderId="0" xfId="0" applyNumberFormat="1" applyFont="1" applyAlignment="1">
      <alignment vertical="center" wrapText="1"/>
    </xf>
    <xf numFmtId="8" fontId="34" fillId="0" borderId="1" xfId="0" applyNumberFormat="1" applyFont="1" applyBorder="1" applyAlignment="1" applyProtection="1">
      <alignment vertical="center"/>
      <protection locked="0"/>
    </xf>
    <xf numFmtId="0" fontId="34" fillId="0" borderId="1" xfId="0" applyFont="1" applyBorder="1" applyProtection="1">
      <protection locked="0"/>
    </xf>
    <xf numFmtId="0" fontId="34" fillId="0" borderId="0" xfId="0" applyFont="1" applyAlignment="1" applyProtection="1">
      <alignment vertical="center"/>
      <protection locked="0"/>
    </xf>
    <xf numFmtId="0" fontId="42" fillId="0" borderId="0" xfId="0" applyFont="1" applyAlignment="1">
      <alignment vertical="center"/>
    </xf>
    <xf numFmtId="0" fontId="35" fillId="0" borderId="0" xfId="0" applyFont="1" applyAlignment="1">
      <alignment horizontal="center"/>
    </xf>
    <xf numFmtId="44" fontId="35" fillId="0" borderId="0" xfId="0" applyNumberFormat="1" applyFont="1" applyAlignment="1">
      <alignment horizontal="center"/>
    </xf>
    <xf numFmtId="0" fontId="35" fillId="0" borderId="3" xfId="0" applyFont="1" applyBorder="1" applyAlignment="1">
      <alignment horizont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4" fontId="33" fillId="0" borderId="0" xfId="0" applyNumberFormat="1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6" fillId="0" borderId="6" xfId="0" applyFont="1" applyBorder="1" applyAlignment="1">
      <alignment horizontal="center"/>
    </xf>
    <xf numFmtId="0" fontId="36" fillId="0" borderId="0" xfId="0" applyFont="1" applyAlignment="1">
      <alignment horizontal="center"/>
    </xf>
    <xf numFmtId="44" fontId="36" fillId="0" borderId="0" xfId="0" applyNumberFormat="1" applyFont="1" applyAlignment="1">
      <alignment horizontal="center"/>
    </xf>
    <xf numFmtId="0" fontId="36" fillId="0" borderId="3" xfId="0" applyFont="1" applyBorder="1" applyAlignment="1">
      <alignment horizont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 wrapText="1"/>
    </xf>
    <xf numFmtId="44" fontId="44" fillId="0" borderId="0" xfId="0" applyNumberFormat="1" applyFont="1" applyAlignment="1">
      <alignment horizontal="left" vertical="center" wrapText="1"/>
    </xf>
    <xf numFmtId="0" fontId="34" fillId="0" borderId="0" xfId="0" applyFont="1" applyAlignment="1">
      <alignment vertical="center" wrapText="1"/>
    </xf>
    <xf numFmtId="0" fontId="34" fillId="0" borderId="0" xfId="0" applyFont="1" applyAlignment="1">
      <alignment wrapText="1"/>
    </xf>
    <xf numFmtId="0" fontId="50" fillId="0" borderId="0" xfId="0" applyFont="1" applyAlignment="1">
      <alignment vertical="center" wrapText="1"/>
    </xf>
    <xf numFmtId="44" fontId="50" fillId="0" borderId="0" xfId="0" applyNumberFormat="1" applyFont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44" fontId="34" fillId="0" borderId="0" xfId="0" applyNumberFormat="1" applyFont="1" applyAlignment="1">
      <alignment horizontal="center"/>
    </xf>
    <xf numFmtId="0" fontId="34" fillId="0" borderId="1" xfId="0" applyFont="1" applyBorder="1"/>
    <xf numFmtId="0" fontId="38" fillId="0" borderId="4" xfId="0" applyFont="1" applyBorder="1"/>
    <xf numFmtId="0" fontId="39" fillId="0" borderId="0" xfId="0" applyFont="1"/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44" fontId="41" fillId="0" borderId="0" xfId="0" applyNumberFormat="1" applyFont="1" applyAlignment="1">
      <alignment horizontal="center" vertical="center"/>
    </xf>
    <xf numFmtId="0" fontId="42" fillId="0" borderId="2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43" fillId="0" borderId="0" xfId="0" applyFont="1"/>
    <xf numFmtId="8" fontId="34" fillId="0" borderId="0" xfId="0" applyNumberFormat="1" applyFont="1" applyAlignment="1">
      <alignment horizontal="right" vertical="center" wrapText="1"/>
    </xf>
    <xf numFmtId="164" fontId="34" fillId="0" borderId="0" xfId="0" applyNumberFormat="1" applyFont="1" applyAlignment="1">
      <alignment horizontal="right" vertical="center" wrapText="1"/>
    </xf>
    <xf numFmtId="0" fontId="47" fillId="0" borderId="0" xfId="0" applyFont="1" applyAlignment="1">
      <alignment vertical="center"/>
    </xf>
    <xf numFmtId="0" fontId="47" fillId="0" borderId="0" xfId="0" applyFont="1" applyAlignment="1">
      <alignment vertical="center" wrapText="1"/>
    </xf>
    <xf numFmtId="44" fontId="47" fillId="0" borderId="0" xfId="0" applyNumberFormat="1" applyFont="1" applyAlignment="1">
      <alignment vertical="center"/>
    </xf>
    <xf numFmtId="44" fontId="34" fillId="0" borderId="6" xfId="0" applyNumberFormat="1" applyFont="1" applyBorder="1" applyAlignment="1">
      <alignment vertical="center"/>
    </xf>
    <xf numFmtId="0" fontId="47" fillId="0" borderId="4" xfId="0" applyFont="1" applyBorder="1" applyAlignment="1">
      <alignment vertical="center"/>
    </xf>
    <xf numFmtId="44" fontId="36" fillId="0" borderId="6" xfId="0" applyNumberFormat="1" applyFont="1" applyBorder="1" applyAlignment="1">
      <alignment horizontal="center"/>
    </xf>
    <xf numFmtId="0" fontId="40" fillId="0" borderId="2" xfId="0" applyFont="1" applyBorder="1" applyAlignment="1">
      <alignment vertical="center"/>
    </xf>
    <xf numFmtId="0" fontId="42" fillId="0" borderId="2" xfId="0" applyFont="1" applyBorder="1"/>
    <xf numFmtId="0" fontId="34" fillId="0" borderId="0" xfId="0" applyFont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8" fontId="34" fillId="0" borderId="0" xfId="0" applyNumberFormat="1" applyFont="1"/>
    <xf numFmtId="0" fontId="53" fillId="0" borderId="0" xfId="0" applyFont="1" applyAlignment="1">
      <alignment vertical="center"/>
    </xf>
    <xf numFmtId="44" fontId="35" fillId="0" borderId="1" xfId="0" applyNumberFormat="1" applyFont="1" applyBorder="1" applyAlignment="1">
      <alignment horizontal="center"/>
    </xf>
    <xf numFmtId="0" fontId="40" fillId="0" borderId="2" xfId="0" applyFont="1" applyBorder="1" applyAlignment="1">
      <alignment vertical="top"/>
    </xf>
    <xf numFmtId="0" fontId="47" fillId="0" borderId="1" xfId="0" applyFont="1" applyBorder="1" applyAlignment="1" applyProtection="1">
      <alignment horizontal="center"/>
      <protection locked="0"/>
    </xf>
    <xf numFmtId="0" fontId="47" fillId="0" borderId="1" xfId="0" applyFont="1" applyBorder="1" applyProtection="1">
      <protection locked="0"/>
    </xf>
    <xf numFmtId="0" fontId="44" fillId="0" borderId="0" xfId="0" applyFont="1" applyAlignment="1">
      <alignment horizontal="center" vertical="center" wrapText="1"/>
    </xf>
    <xf numFmtId="44" fontId="44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vertical="center"/>
    </xf>
    <xf numFmtId="44" fontId="48" fillId="0" borderId="0" xfId="0" applyNumberFormat="1" applyFont="1" applyAlignment="1">
      <alignment vertical="center"/>
    </xf>
    <xf numFmtId="0" fontId="47" fillId="0" borderId="0" xfId="0" applyFont="1"/>
    <xf numFmtId="0" fontId="47" fillId="0" borderId="0" xfId="0" applyFont="1" applyAlignment="1">
      <alignment horizontal="center"/>
    </xf>
    <xf numFmtId="0" fontId="47" fillId="0" borderId="0" xfId="0" applyFont="1" applyAlignment="1">
      <alignment wrapText="1"/>
    </xf>
    <xf numFmtId="44" fontId="47" fillId="0" borderId="0" xfId="1" applyFont="1"/>
    <xf numFmtId="0" fontId="47" fillId="0" borderId="3" xfId="0" applyFont="1" applyBorder="1" applyAlignment="1">
      <alignment vertical="center"/>
    </xf>
    <xf numFmtId="0" fontId="44" fillId="0" borderId="0" xfId="0" applyFont="1" applyAlignment="1">
      <alignment horizontal="right" vertical="center" wrapText="1"/>
    </xf>
    <xf numFmtId="0" fontId="47" fillId="0" borderId="1" xfId="0" applyFont="1" applyBorder="1" applyAlignment="1" applyProtection="1">
      <alignment vertical="center"/>
      <protection locked="0"/>
    </xf>
    <xf numFmtId="44" fontId="47" fillId="0" borderId="0" xfId="0" applyNumberFormat="1" applyFont="1"/>
    <xf numFmtId="44" fontId="34" fillId="0" borderId="0" xfId="1" applyFont="1"/>
    <xf numFmtId="0" fontId="54" fillId="0" borderId="0" xfId="0" applyFont="1" applyAlignment="1">
      <alignment vertical="center"/>
    </xf>
    <xf numFmtId="44" fontId="42" fillId="0" borderId="0" xfId="0" applyNumberFormat="1" applyFont="1"/>
    <xf numFmtId="0" fontId="38" fillId="0" borderId="0" xfId="0" applyFont="1" applyAlignment="1">
      <alignment vertical="center"/>
    </xf>
    <xf numFmtId="0" fontId="38" fillId="0" borderId="3" xfId="0" applyFont="1" applyBorder="1" applyAlignment="1">
      <alignment vertical="center"/>
    </xf>
    <xf numFmtId="44" fontId="34" fillId="0" borderId="0" xfId="1" applyFont="1" applyAlignment="1">
      <alignment vertical="center"/>
    </xf>
    <xf numFmtId="0" fontId="57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1" fontId="58" fillId="0" borderId="0" xfId="0" applyNumberFormat="1" applyFont="1"/>
    <xf numFmtId="0" fontId="58" fillId="0" borderId="0" xfId="0" applyFont="1" applyAlignment="1">
      <alignment horizontal="right"/>
    </xf>
    <xf numFmtId="164" fontId="59" fillId="0" borderId="0" xfId="0" applyNumberFormat="1" applyFont="1" applyAlignment="1">
      <alignment horizontal="right"/>
    </xf>
    <xf numFmtId="1" fontId="4" fillId="0" borderId="1" xfId="0" applyNumberFormat="1" applyFont="1" applyBorder="1" applyAlignment="1" applyProtection="1">
      <alignment horizontal="left" vertical="center"/>
      <protection locked="0"/>
    </xf>
    <xf numFmtId="8" fontId="4" fillId="0" borderId="0" xfId="0" applyNumberFormat="1" applyFont="1" applyAlignment="1">
      <alignment vertical="center" wrapText="1"/>
    </xf>
    <xf numFmtId="0" fontId="43" fillId="3" borderId="0" xfId="0" applyFont="1" applyFill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60" fillId="0" borderId="0" xfId="0" applyFont="1"/>
    <xf numFmtId="1" fontId="4" fillId="0" borderId="1" xfId="0" applyNumberFormat="1" applyFont="1" applyBorder="1" applyAlignment="1" applyProtection="1">
      <alignment vertical="center"/>
      <protection locked="0"/>
    </xf>
    <xf numFmtId="1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164" fontId="45" fillId="0" borderId="0" xfId="0" applyNumberFormat="1" applyFont="1" applyAlignment="1">
      <alignment horizontal="right" vertical="center" wrapText="1"/>
    </xf>
    <xf numFmtId="1" fontId="0" fillId="0" borderId="0" xfId="0" applyNumberFormat="1"/>
    <xf numFmtId="0" fontId="0" fillId="0" borderId="0" xfId="0" applyAlignment="1">
      <alignment horizontal="right"/>
    </xf>
    <xf numFmtId="0" fontId="47" fillId="0" borderId="0" xfId="0" applyFont="1" applyProtection="1">
      <protection locked="0"/>
    </xf>
    <xf numFmtId="0" fontId="4" fillId="0" borderId="0" xfId="0" applyFont="1" applyProtection="1">
      <protection locked="0"/>
    </xf>
    <xf numFmtId="44" fontId="5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25" fillId="0" borderId="0" xfId="0" applyFont="1" applyProtection="1">
      <protection locked="0"/>
    </xf>
    <xf numFmtId="164" fontId="24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61" fillId="0" borderId="0" xfId="0" applyFont="1"/>
    <xf numFmtId="1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164" fontId="45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44" fontId="34" fillId="0" borderId="0" xfId="0" applyNumberFormat="1" applyFont="1" applyAlignment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164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44" fontId="47" fillId="0" borderId="0" xfId="0" applyNumberFormat="1" applyFont="1" applyAlignment="1">
      <alignment horizontal="left" vertical="center"/>
    </xf>
    <xf numFmtId="0" fontId="2" fillId="0" borderId="0" xfId="6"/>
    <xf numFmtId="0" fontId="4" fillId="0" borderId="0" xfId="6" applyFont="1" applyAlignment="1">
      <alignment horizontal="left" vertical="center"/>
    </xf>
    <xf numFmtId="8" fontId="4" fillId="0" borderId="0" xfId="6" applyNumberFormat="1" applyFont="1" applyAlignment="1">
      <alignment horizontal="right" vertical="center"/>
    </xf>
    <xf numFmtId="0" fontId="16" fillId="0" borderId="0" xfId="6" applyFont="1" applyAlignment="1">
      <alignment vertical="center"/>
    </xf>
    <xf numFmtId="0" fontId="4" fillId="0" borderId="1" xfId="6" applyFont="1" applyBorder="1" applyAlignment="1" applyProtection="1">
      <alignment vertical="center"/>
      <protection locked="0"/>
    </xf>
    <xf numFmtId="44" fontId="4" fillId="0" borderId="1" xfId="6" applyNumberFormat="1" applyFont="1" applyBorder="1" applyAlignment="1">
      <alignment horizontal="right" vertical="center"/>
    </xf>
    <xf numFmtId="0" fontId="43" fillId="3" borderId="0" xfId="0" applyFont="1" applyFill="1" applyAlignment="1">
      <alignment horizontal="center"/>
    </xf>
    <xf numFmtId="0" fontId="34" fillId="0" borderId="4" xfId="0" applyFont="1" applyBorder="1" applyAlignment="1" applyProtection="1">
      <alignment vertical="center"/>
      <protection locked="0"/>
    </xf>
    <xf numFmtId="0" fontId="65" fillId="0" borderId="0" xfId="0" applyFont="1"/>
    <xf numFmtId="44" fontId="4" fillId="0" borderId="0" xfId="0" applyNumberFormat="1" applyFont="1" applyAlignment="1">
      <alignment horizontal="right" vertical="center"/>
    </xf>
    <xf numFmtId="0" fontId="1" fillId="0" borderId="0" xfId="14"/>
    <xf numFmtId="0" fontId="4" fillId="0" borderId="0" xfId="14" applyFont="1" applyAlignment="1">
      <alignment vertical="center"/>
    </xf>
    <xf numFmtId="8" fontId="4" fillId="0" borderId="0" xfId="14" applyNumberFormat="1" applyFont="1" applyAlignment="1">
      <alignment horizontal="right" vertical="center"/>
    </xf>
    <xf numFmtId="0" fontId="16" fillId="0" borderId="0" xfId="14" applyFont="1" applyAlignment="1">
      <alignment vertical="center"/>
    </xf>
    <xf numFmtId="44" fontId="4" fillId="0" borderId="1" xfId="14" applyNumberFormat="1" applyFont="1" applyBorder="1" applyAlignment="1">
      <alignment horizontal="right" vertical="center"/>
    </xf>
    <xf numFmtId="1" fontId="4" fillId="0" borderId="1" xfId="14" applyNumberFormat="1" applyFont="1" applyBorder="1" applyAlignment="1" applyProtection="1">
      <alignment vertical="center"/>
      <protection locked="0"/>
    </xf>
    <xf numFmtId="0" fontId="68" fillId="0" borderId="0" xfId="14" applyFont="1"/>
    <xf numFmtId="1" fontId="4" fillId="0" borderId="0" xfId="0" applyNumberFormat="1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68" fillId="0" borderId="0" xfId="0" applyFont="1"/>
    <xf numFmtId="0" fontId="69" fillId="0" borderId="0" xfId="0" applyFont="1" applyAlignment="1">
      <alignment vertical="center"/>
    </xf>
    <xf numFmtId="0" fontId="70" fillId="0" borderId="0" xfId="0" applyFont="1"/>
    <xf numFmtId="0" fontId="4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8" fillId="3" borderId="0" xfId="0" applyFont="1" applyFill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43" fillId="3" borderId="0" xfId="0" applyFont="1" applyFill="1" applyAlignment="1">
      <alignment horizontal="center" vertical="center"/>
    </xf>
    <xf numFmtId="0" fontId="36" fillId="0" borderId="7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9" fillId="3" borderId="0" xfId="0" applyFont="1" applyFill="1" applyAlignment="1">
      <alignment horizontal="center"/>
    </xf>
    <xf numFmtId="0" fontId="39" fillId="3" borderId="4" xfId="0" applyFont="1" applyFill="1" applyBorder="1" applyAlignment="1">
      <alignment horizontal="center"/>
    </xf>
    <xf numFmtId="0" fontId="43" fillId="3" borderId="0" xfId="0" applyFont="1" applyFill="1" applyAlignment="1">
      <alignment horizontal="center"/>
    </xf>
    <xf numFmtId="0" fontId="36" fillId="0" borderId="7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39" fillId="3" borderId="0" xfId="0" applyFont="1" applyFill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3" fillId="0" borderId="0" xfId="0" applyFont="1"/>
    <xf numFmtId="0" fontId="8" fillId="0" borderId="3" xfId="0" applyFont="1" applyBorder="1"/>
    <xf numFmtId="0" fontId="8" fillId="0" borderId="0" xfId="0" applyFont="1" applyAlignment="1">
      <alignment horizontal="center"/>
    </xf>
    <xf numFmtId="0" fontId="71" fillId="0" borderId="1" xfId="0" applyFont="1" applyBorder="1" applyAlignment="1">
      <alignment horizontal="center"/>
    </xf>
    <xf numFmtId="44" fontId="53" fillId="0" borderId="0" xfId="0" applyNumberFormat="1" applyFont="1"/>
    <xf numFmtId="0" fontId="72" fillId="0" borderId="7" xfId="0" applyFont="1" applyBorder="1" applyAlignment="1">
      <alignment horizontal="center" vertical="center"/>
    </xf>
    <xf numFmtId="0" fontId="72" fillId="0" borderId="6" xfId="0" applyFont="1" applyBorder="1" applyAlignment="1">
      <alignment horizontal="center" vertical="center"/>
    </xf>
    <xf numFmtId="0" fontId="72" fillId="0" borderId="8" xfId="0" applyFont="1" applyBorder="1" applyAlignment="1">
      <alignment horizontal="center" vertical="center"/>
    </xf>
    <xf numFmtId="0" fontId="73" fillId="0" borderId="0" xfId="0" applyFont="1"/>
    <xf numFmtId="44" fontId="8" fillId="0" borderId="0" xfId="1" applyFont="1"/>
    <xf numFmtId="0" fontId="74" fillId="3" borderId="0" xfId="0" applyFont="1" applyFill="1" applyAlignment="1">
      <alignment horizontal="center"/>
    </xf>
    <xf numFmtId="0" fontId="8" fillId="0" borderId="2" xfId="0" applyFont="1" applyBorder="1"/>
    <xf numFmtId="0" fontId="53" fillId="0" borderId="0" xfId="0" applyFont="1" applyAlignment="1">
      <alignment vertical="top"/>
    </xf>
    <xf numFmtId="0" fontId="53" fillId="0" borderId="0" xfId="0" applyFont="1" applyAlignment="1">
      <alignment horizontal="center" vertical="top"/>
    </xf>
    <xf numFmtId="44" fontId="53" fillId="0" borderId="0" xfId="0" applyNumberFormat="1" applyFont="1" applyAlignment="1">
      <alignment horizontal="center" vertical="top"/>
    </xf>
    <xf numFmtId="0" fontId="75" fillId="0" borderId="2" xfId="0" applyFont="1" applyBorder="1" applyAlignment="1">
      <alignment vertical="top"/>
    </xf>
    <xf numFmtId="0" fontId="75" fillId="0" borderId="3" xfId="0" applyFont="1" applyBorder="1" applyAlignment="1">
      <alignment vertical="top"/>
    </xf>
    <xf numFmtId="0" fontId="75" fillId="0" borderId="0" xfId="0" applyFont="1" applyAlignment="1">
      <alignment vertical="top"/>
    </xf>
    <xf numFmtId="0" fontId="53" fillId="0" borderId="3" xfId="0" applyFont="1" applyBorder="1" applyAlignment="1">
      <alignment vertical="top"/>
    </xf>
    <xf numFmtId="0" fontId="75" fillId="0" borderId="0" xfId="0" applyFont="1"/>
    <xf numFmtId="0" fontId="53" fillId="0" borderId="2" xfId="0" applyFont="1" applyBorder="1"/>
    <xf numFmtId="0" fontId="53" fillId="0" borderId="3" xfId="0" applyFont="1" applyBorder="1"/>
    <xf numFmtId="0" fontId="76" fillId="0" borderId="0" xfId="0" applyFont="1" applyAlignment="1">
      <alignment vertical="center"/>
    </xf>
    <xf numFmtId="44" fontId="76" fillId="0" borderId="0" xfId="0" applyNumberFormat="1" applyFont="1" applyAlignment="1">
      <alignment vertical="center"/>
    </xf>
    <xf numFmtId="0" fontId="53" fillId="0" borderId="2" xfId="0" applyFont="1" applyBorder="1" applyAlignment="1">
      <alignment vertical="center"/>
    </xf>
    <xf numFmtId="0" fontId="53" fillId="0" borderId="3" xfId="0" applyFont="1" applyBorder="1" applyAlignment="1">
      <alignment vertical="center"/>
    </xf>
    <xf numFmtId="0" fontId="76" fillId="0" borderId="0" xfId="0" applyFont="1" applyAlignment="1">
      <alignment vertical="center" wrapText="1"/>
    </xf>
    <xf numFmtId="44" fontId="76" fillId="0" borderId="0" xfId="0" applyNumberFormat="1" applyFont="1" applyAlignment="1">
      <alignment vertical="center" wrapText="1"/>
    </xf>
    <xf numFmtId="0" fontId="53" fillId="0" borderId="1" xfId="0" applyFont="1" applyBorder="1" applyAlignment="1" applyProtection="1">
      <alignment vertical="center"/>
      <protection locked="0"/>
    </xf>
    <xf numFmtId="8" fontId="53" fillId="0" borderId="0" xfId="0" applyNumberFormat="1" applyFont="1" applyAlignment="1">
      <alignment vertical="center"/>
    </xf>
    <xf numFmtId="44" fontId="53" fillId="0" borderId="1" xfId="0" applyNumberFormat="1" applyFont="1" applyBorder="1" applyAlignment="1">
      <alignment vertical="center"/>
    </xf>
    <xf numFmtId="1" fontId="77" fillId="0" borderId="0" xfId="0" applyNumberFormat="1" applyFont="1" applyAlignment="1">
      <alignment vertical="center"/>
    </xf>
    <xf numFmtId="0" fontId="77" fillId="0" borderId="0" xfId="0" applyFont="1" applyAlignment="1">
      <alignment horizontal="right" vertical="center"/>
    </xf>
    <xf numFmtId="164" fontId="78" fillId="0" borderId="0" xfId="0" applyNumberFormat="1" applyFont="1" applyAlignment="1">
      <alignment horizontal="right" vertical="center"/>
    </xf>
    <xf numFmtId="0" fontId="53" fillId="0" borderId="6" xfId="0" applyFont="1" applyBorder="1" applyAlignment="1" applyProtection="1">
      <alignment vertical="center"/>
      <protection locked="0"/>
    </xf>
    <xf numFmtId="1" fontId="53" fillId="0" borderId="1" xfId="0" applyNumberFormat="1" applyFont="1" applyBorder="1" applyAlignment="1" applyProtection="1">
      <alignment vertical="center"/>
      <protection locked="0"/>
    </xf>
    <xf numFmtId="8" fontId="53" fillId="0" borderId="0" xfId="0" applyNumberFormat="1" applyFont="1" applyAlignment="1">
      <alignment horizontal="right" vertical="center"/>
    </xf>
    <xf numFmtId="44" fontId="53" fillId="0" borderId="1" xfId="0" applyNumberFormat="1" applyFont="1" applyBorder="1" applyAlignment="1">
      <alignment horizontal="right" vertical="center"/>
    </xf>
    <xf numFmtId="0" fontId="79" fillId="0" borderId="0" xfId="0" applyFont="1"/>
    <xf numFmtId="0" fontId="78" fillId="0" borderId="0" xfId="0" applyFont="1" applyAlignment="1">
      <alignment vertical="center" wrapText="1"/>
    </xf>
    <xf numFmtId="44" fontId="78" fillId="0" borderId="0" xfId="0" applyNumberFormat="1" applyFont="1" applyAlignment="1">
      <alignment vertical="center" wrapText="1"/>
    </xf>
    <xf numFmtId="44" fontId="53" fillId="0" borderId="0" xfId="0" applyNumberFormat="1" applyFont="1" applyAlignment="1">
      <alignment vertical="center"/>
    </xf>
    <xf numFmtId="164" fontId="53" fillId="0" borderId="0" xfId="0" applyNumberFormat="1" applyFont="1" applyAlignment="1">
      <alignment vertical="center"/>
    </xf>
    <xf numFmtId="0" fontId="53" fillId="0" borderId="0" xfId="0" applyFont="1" applyAlignment="1" applyProtection="1">
      <alignment vertical="center"/>
      <protection locked="0"/>
    </xf>
    <xf numFmtId="0" fontId="74" fillId="3" borderId="0" xfId="0" applyFont="1" applyFill="1" applyAlignment="1">
      <alignment horizontal="center" vertical="center"/>
    </xf>
    <xf numFmtId="0" fontId="75" fillId="0" borderId="0" xfId="0" applyFont="1" applyAlignment="1">
      <alignment vertical="center"/>
    </xf>
    <xf numFmtId="8" fontId="53" fillId="0" borderId="0" xfId="0" applyNumberFormat="1" applyFont="1" applyAlignment="1">
      <alignment vertical="center" wrapText="1"/>
    </xf>
    <xf numFmtId="0" fontId="80" fillId="0" borderId="0" xfId="0" applyFont="1"/>
    <xf numFmtId="0" fontId="76" fillId="0" borderId="0" xfId="14" applyFont="1" applyAlignment="1">
      <alignment vertical="center"/>
    </xf>
    <xf numFmtId="0" fontId="80" fillId="0" borderId="0" xfId="14" applyFont="1"/>
    <xf numFmtId="0" fontId="81" fillId="0" borderId="0" xfId="14" applyFont="1"/>
    <xf numFmtId="0" fontId="53" fillId="0" borderId="0" xfId="14" applyFont="1" applyAlignment="1">
      <alignment vertical="center"/>
    </xf>
    <xf numFmtId="1" fontId="53" fillId="0" borderId="1" xfId="14" applyNumberFormat="1" applyFont="1" applyBorder="1" applyAlignment="1" applyProtection="1">
      <alignment vertical="center"/>
      <protection locked="0"/>
    </xf>
    <xf numFmtId="8" fontId="53" fillId="0" borderId="0" xfId="14" applyNumberFormat="1" applyFont="1" applyAlignment="1">
      <alignment horizontal="right" vertical="center"/>
    </xf>
    <xf numFmtId="44" fontId="53" fillId="0" borderId="1" xfId="14" applyNumberFormat="1" applyFont="1" applyBorder="1" applyAlignment="1">
      <alignment horizontal="right" vertical="center"/>
    </xf>
    <xf numFmtId="164" fontId="53" fillId="0" borderId="0" xfId="0" applyNumberFormat="1" applyFont="1" applyAlignment="1">
      <alignment vertical="center" wrapText="1"/>
    </xf>
    <xf numFmtId="0" fontId="53" fillId="0" borderId="0" xfId="0" applyFont="1" applyAlignment="1">
      <alignment horizontal="left" vertical="center"/>
    </xf>
    <xf numFmtId="0" fontId="71" fillId="0" borderId="0" xfId="0" applyFont="1" applyAlignment="1">
      <alignment horizontal="center"/>
    </xf>
    <xf numFmtId="44" fontId="71" fillId="0" borderId="0" xfId="0" applyNumberFormat="1" applyFont="1" applyAlignment="1">
      <alignment horizontal="center"/>
    </xf>
    <xf numFmtId="0" fontId="71" fillId="0" borderId="3" xfId="0" applyFont="1" applyBorder="1" applyAlignment="1">
      <alignment horizont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2" fillId="0" borderId="7" xfId="0" applyFont="1" applyBorder="1" applyAlignment="1">
      <alignment horizontal="center"/>
    </xf>
    <xf numFmtId="0" fontId="72" fillId="0" borderId="6" xfId="0" applyFont="1" applyBorder="1" applyAlignment="1">
      <alignment horizontal="center"/>
    </xf>
    <xf numFmtId="0" fontId="72" fillId="0" borderId="8" xfId="0" applyFont="1" applyBorder="1" applyAlignment="1">
      <alignment horizontal="center"/>
    </xf>
    <xf numFmtId="0" fontId="72" fillId="0" borderId="0" xfId="0" applyFont="1" applyAlignment="1">
      <alignment horizontal="center"/>
    </xf>
    <xf numFmtId="44" fontId="72" fillId="0" borderId="0" xfId="0" applyNumberFormat="1" applyFont="1" applyAlignment="1">
      <alignment horizontal="center"/>
    </xf>
    <xf numFmtId="0" fontId="72" fillId="0" borderId="3" xfId="0" applyFont="1" applyBorder="1" applyAlignment="1">
      <alignment horizontal="center"/>
    </xf>
    <xf numFmtId="0" fontId="83" fillId="3" borderId="0" xfId="0" applyFont="1" applyFill="1" applyAlignment="1">
      <alignment horizontal="center" vertical="center"/>
    </xf>
    <xf numFmtId="1" fontId="76" fillId="0" borderId="0" xfId="0" applyNumberFormat="1" applyFont="1" applyAlignment="1">
      <alignment vertical="center" wrapText="1"/>
    </xf>
    <xf numFmtId="0" fontId="76" fillId="0" borderId="0" xfId="0" applyFont="1" applyAlignment="1">
      <alignment horizontal="right" vertical="center" wrapText="1"/>
    </xf>
    <xf numFmtId="164" fontId="78" fillId="0" borderId="0" xfId="0" applyNumberFormat="1" applyFont="1" applyAlignment="1">
      <alignment horizontal="right" vertical="center" wrapText="1"/>
    </xf>
    <xf numFmtId="0" fontId="84" fillId="0" borderId="0" xfId="0" applyFont="1" applyAlignment="1">
      <alignment horizontal="center" vertical="center"/>
    </xf>
    <xf numFmtId="0" fontId="53" fillId="0" borderId="4" xfId="0" applyFont="1" applyBorder="1" applyAlignment="1" applyProtection="1">
      <alignment vertical="center"/>
      <protection locked="0"/>
    </xf>
    <xf numFmtId="0" fontId="74" fillId="3" borderId="0" xfId="0" applyFont="1" applyFill="1" applyAlignment="1">
      <alignment horizontal="center"/>
    </xf>
    <xf numFmtId="0" fontId="76" fillId="0" borderId="0" xfId="0" applyFont="1" applyAlignment="1">
      <alignment horizontal="left" vertical="center"/>
    </xf>
    <xf numFmtId="0" fontId="76" fillId="0" borderId="0" xfId="0" applyFont="1" applyAlignment="1">
      <alignment horizontal="left" vertical="center" wrapText="1"/>
    </xf>
    <xf numFmtId="44" fontId="76" fillId="0" borderId="0" xfId="0" applyNumberFormat="1" applyFont="1" applyAlignment="1">
      <alignment horizontal="left" vertical="center" wrapText="1"/>
    </xf>
    <xf numFmtId="0" fontId="53" fillId="0" borderId="0" xfId="0" applyFont="1" applyAlignment="1">
      <alignment vertical="center" wrapText="1"/>
    </xf>
    <xf numFmtId="0" fontId="53" fillId="0" borderId="0" xfId="0" applyFont="1" applyAlignment="1">
      <alignment horizontal="center" vertical="center"/>
    </xf>
    <xf numFmtId="44" fontId="53" fillId="0" borderId="0" xfId="0" applyNumberFormat="1" applyFont="1" applyAlignment="1">
      <alignment horizontal="left" vertical="center"/>
    </xf>
    <xf numFmtId="0" fontId="85" fillId="0" borderId="0" xfId="0" applyFont="1" applyAlignment="1">
      <alignment horizontal="left" vertical="center"/>
    </xf>
    <xf numFmtId="0" fontId="53" fillId="0" borderId="0" xfId="0" applyFont="1" applyAlignment="1" applyProtection="1">
      <alignment horizontal="left" vertical="center"/>
      <protection locked="0"/>
    </xf>
    <xf numFmtId="164" fontId="85" fillId="0" borderId="0" xfId="0" applyNumberFormat="1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44" fontId="77" fillId="0" borderId="0" xfId="0" applyNumberFormat="1" applyFont="1" applyAlignment="1">
      <alignment vertical="center" wrapText="1"/>
    </xf>
    <xf numFmtId="0" fontId="86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71" fillId="0" borderId="3" xfId="0" applyFont="1" applyBorder="1" applyAlignment="1">
      <alignment horizontal="center" vertical="center"/>
    </xf>
    <xf numFmtId="0" fontId="53" fillId="0" borderId="0" xfId="0" applyFont="1" applyAlignment="1">
      <alignment horizontal="center"/>
    </xf>
    <xf numFmtId="44" fontId="53" fillId="0" borderId="0" xfId="0" applyNumberFormat="1" applyFont="1" applyAlignment="1">
      <alignment horizontal="center"/>
    </xf>
    <xf numFmtId="0" fontId="53" fillId="0" borderId="1" xfId="0" applyFont="1" applyBorder="1"/>
    <xf numFmtId="0" fontId="71" fillId="0" borderId="1" xfId="0" applyFont="1" applyBorder="1" applyAlignment="1">
      <alignment horizontal="center"/>
    </xf>
    <xf numFmtId="0" fontId="8" fillId="0" borderId="4" xfId="0" applyFont="1" applyBorder="1"/>
    <xf numFmtId="0" fontId="74" fillId="3" borderId="0" xfId="0" applyFont="1" applyFill="1" applyAlignment="1">
      <alignment horizontal="center" vertical="center"/>
    </xf>
    <xf numFmtId="0" fontId="74" fillId="0" borderId="0" xfId="0" applyFont="1"/>
    <xf numFmtId="0" fontId="74" fillId="3" borderId="3" xfId="0" applyFont="1" applyFill="1" applyBorder="1" applyAlignment="1">
      <alignment horizontal="center" vertical="center"/>
    </xf>
    <xf numFmtId="44" fontId="53" fillId="0" borderId="0" xfId="0" applyNumberFormat="1" applyFont="1" applyAlignment="1">
      <alignment horizontal="center" vertical="center"/>
    </xf>
    <xf numFmtId="0" fontId="75" fillId="0" borderId="2" xfId="0" applyFont="1" applyBorder="1" applyAlignment="1">
      <alignment vertical="center"/>
    </xf>
    <xf numFmtId="0" fontId="75" fillId="0" borderId="3" xfId="0" applyFont="1" applyBorder="1" applyAlignment="1">
      <alignment vertical="center"/>
    </xf>
    <xf numFmtId="8" fontId="53" fillId="0" borderId="0" xfId="0" applyNumberFormat="1" applyFont="1" applyAlignment="1">
      <alignment horizontal="right" vertical="center" wrapText="1"/>
    </xf>
    <xf numFmtId="0" fontId="53" fillId="0" borderId="6" xfId="0" applyFont="1" applyBorder="1" applyProtection="1">
      <protection locked="0"/>
    </xf>
    <xf numFmtId="0" fontId="53" fillId="0" borderId="4" xfId="0" applyFont="1" applyBorder="1" applyAlignment="1">
      <alignment vertical="center"/>
    </xf>
    <xf numFmtId="44" fontId="53" fillId="0" borderId="6" xfId="0" applyNumberFormat="1" applyFont="1" applyBorder="1" applyAlignment="1">
      <alignment vertical="center"/>
    </xf>
    <xf numFmtId="1" fontId="87" fillId="0" borderId="0" xfId="0" applyNumberFormat="1" applyFont="1"/>
    <xf numFmtId="0" fontId="87" fillId="0" borderId="0" xfId="0" applyFont="1" applyAlignment="1">
      <alignment horizontal="right"/>
    </xf>
    <xf numFmtId="164" fontId="87" fillId="0" borderId="0" xfId="0" applyNumberFormat="1" applyFont="1" applyAlignment="1">
      <alignment horizontal="right"/>
    </xf>
    <xf numFmtId="1" fontId="53" fillId="0" borderId="1" xfId="0" applyNumberFormat="1" applyFont="1" applyBorder="1" applyAlignment="1" applyProtection="1">
      <alignment horizontal="left" vertical="center"/>
      <protection locked="0"/>
    </xf>
    <xf numFmtId="0" fontId="88" fillId="0" borderId="0" xfId="0" applyFont="1"/>
    <xf numFmtId="1" fontId="53" fillId="0" borderId="0" xfId="0" applyNumberFormat="1" applyFont="1" applyAlignment="1" applyProtection="1">
      <alignment horizontal="left" vertical="center"/>
      <protection locked="0"/>
    </xf>
    <xf numFmtId="44" fontId="53" fillId="0" borderId="0" xfId="0" applyNumberFormat="1" applyFont="1" applyAlignment="1">
      <alignment horizontal="right" vertical="center"/>
    </xf>
    <xf numFmtId="0" fontId="76" fillId="0" borderId="0" xfId="0" applyFont="1" applyAlignment="1">
      <alignment horizontal="right" vertical="center"/>
    </xf>
    <xf numFmtId="44" fontId="76" fillId="0" borderId="0" xfId="0" applyNumberFormat="1" applyFont="1" applyAlignment="1">
      <alignment horizontal="right" vertical="center"/>
    </xf>
    <xf numFmtId="0" fontId="53" fillId="0" borderId="0" xfId="0" applyFont="1" applyAlignment="1">
      <alignment vertical="center" shrinkToFit="1"/>
    </xf>
    <xf numFmtId="0" fontId="76" fillId="0" borderId="0" xfId="6" applyFont="1" applyAlignment="1">
      <alignment vertical="center"/>
    </xf>
    <xf numFmtId="0" fontId="81" fillId="0" borderId="0" xfId="6" applyFont="1"/>
    <xf numFmtId="0" fontId="53" fillId="0" borderId="0" xfId="6" applyFont="1" applyAlignment="1">
      <alignment horizontal="left" vertical="center"/>
    </xf>
    <xf numFmtId="0" fontId="53" fillId="0" borderId="1" xfId="6" applyFont="1" applyBorder="1" applyAlignment="1" applyProtection="1">
      <alignment vertical="center"/>
      <protection locked="0"/>
    </xf>
    <xf numFmtId="8" fontId="53" fillId="0" borderId="0" xfId="6" applyNumberFormat="1" applyFont="1" applyAlignment="1">
      <alignment horizontal="right" vertical="center"/>
    </xf>
    <xf numFmtId="44" fontId="53" fillId="0" borderId="1" xfId="6" applyNumberFormat="1" applyFont="1" applyBorder="1" applyAlignment="1">
      <alignment horizontal="right" vertical="center"/>
    </xf>
    <xf numFmtId="0" fontId="72" fillId="0" borderId="6" xfId="0" applyFont="1" applyBorder="1" applyAlignment="1">
      <alignment horizontal="center"/>
    </xf>
    <xf numFmtId="44" fontId="72" fillId="0" borderId="6" xfId="0" applyNumberFormat="1" applyFont="1" applyBorder="1" applyAlignment="1">
      <alignment horizontal="center"/>
    </xf>
    <xf numFmtId="0" fontId="74" fillId="3" borderId="4" xfId="0" applyFont="1" applyFill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75" fillId="0" borderId="2" xfId="0" applyFont="1" applyBorder="1"/>
    <xf numFmtId="8" fontId="53" fillId="0" borderId="1" xfId="0" applyNumberFormat="1" applyFont="1" applyBorder="1" applyAlignment="1" applyProtection="1">
      <alignment vertical="center"/>
      <protection locked="0"/>
    </xf>
    <xf numFmtId="0" fontId="8" fillId="0" borderId="0" xfId="0" applyFont="1" applyAlignment="1">
      <alignment horizontal="right"/>
    </xf>
    <xf numFmtId="0" fontId="53" fillId="0" borderId="1" xfId="0" applyFont="1" applyBorder="1" applyProtection="1">
      <protection locked="0"/>
    </xf>
    <xf numFmtId="1" fontId="8" fillId="0" borderId="0" xfId="0" applyNumberFormat="1" applyFont="1"/>
    <xf numFmtId="0" fontId="82" fillId="0" borderId="0" xfId="0" applyFont="1"/>
    <xf numFmtId="0" fontId="53" fillId="0" borderId="0" xfId="0" applyFont="1" applyAlignment="1">
      <alignment wrapText="1"/>
    </xf>
    <xf numFmtId="0" fontId="53" fillId="0" borderId="3" xfId="0" applyFont="1" applyBorder="1" applyAlignment="1">
      <alignment horizontal="center" vertical="top"/>
    </xf>
    <xf numFmtId="8" fontId="53" fillId="0" borderId="0" xfId="0" applyNumberFormat="1" applyFont="1"/>
    <xf numFmtId="44" fontId="71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vertical="top"/>
    </xf>
    <xf numFmtId="0" fontId="83" fillId="3" borderId="0" xfId="0" applyFont="1" applyFill="1" applyAlignment="1">
      <alignment horizontal="center" vertical="center"/>
    </xf>
    <xf numFmtId="0" fontId="83" fillId="3" borderId="2" xfId="0" applyFont="1" applyFill="1" applyBorder="1" applyAlignment="1">
      <alignment horizontal="center" vertical="center"/>
    </xf>
    <xf numFmtId="0" fontId="53" fillId="0" borderId="1" xfId="0" applyFont="1" applyBorder="1" applyAlignment="1" applyProtection="1">
      <alignment horizontal="center"/>
      <protection locked="0"/>
    </xf>
    <xf numFmtId="0" fontId="53" fillId="0" borderId="0" xfId="0" applyFont="1" applyProtection="1">
      <protection locked="0"/>
    </xf>
    <xf numFmtId="0" fontId="76" fillId="0" borderId="0" xfId="0" applyFont="1" applyAlignment="1">
      <alignment horizontal="center" vertical="center" wrapText="1"/>
    </xf>
    <xf numFmtId="44" fontId="76" fillId="0" borderId="0" xfId="0" applyNumberFormat="1" applyFont="1" applyAlignment="1">
      <alignment horizontal="center" vertical="center" wrapText="1"/>
    </xf>
    <xf numFmtId="44" fontId="53" fillId="0" borderId="0" xfId="1" applyFont="1"/>
    <xf numFmtId="0" fontId="76" fillId="0" borderId="0" xfId="0" applyFont="1"/>
    <xf numFmtId="0" fontId="90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44" fontId="83" fillId="0" borderId="0" xfId="0" applyNumberFormat="1" applyFont="1" applyAlignment="1">
      <alignment vertical="center"/>
    </xf>
    <xf numFmtId="164" fontId="53" fillId="0" borderId="0" xfId="0" applyNumberFormat="1" applyFont="1" applyAlignment="1">
      <alignment horizontal="right" vertical="center" wrapText="1"/>
    </xf>
    <xf numFmtId="0" fontId="91" fillId="0" borderId="0" xfId="0" applyFont="1"/>
    <xf numFmtId="44" fontId="75" fillId="0" borderId="0" xfId="0" applyNumberFormat="1" applyFont="1"/>
    <xf numFmtId="44" fontId="53" fillId="0" borderId="0" xfId="1" applyFont="1" applyAlignment="1">
      <alignment vertical="center"/>
    </xf>
    <xf numFmtId="0" fontId="92" fillId="0" borderId="0" xfId="0" applyFont="1" applyAlignment="1">
      <alignment horizontal="center" vertical="center"/>
    </xf>
    <xf numFmtId="0" fontId="53" fillId="0" borderId="0" xfId="0" applyFont="1" applyBorder="1" applyAlignment="1">
      <alignment vertical="center"/>
    </xf>
    <xf numFmtId="8" fontId="53" fillId="0" borderId="0" xfId="0" applyNumberFormat="1" applyFont="1" applyBorder="1" applyAlignment="1">
      <alignment vertical="center"/>
    </xf>
    <xf numFmtId="0" fontId="53" fillId="0" borderId="0" xfId="0" applyFont="1" applyBorder="1" applyAlignment="1" applyProtection="1">
      <alignment vertical="center"/>
      <protection locked="0"/>
    </xf>
    <xf numFmtId="44" fontId="5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8" fontId="4" fillId="0" borderId="0" xfId="0" applyNumberFormat="1" applyFont="1" applyBorder="1" applyAlignment="1">
      <alignment vertical="center"/>
    </xf>
    <xf numFmtId="44" fontId="4" fillId="0" borderId="0" xfId="0" applyNumberFormat="1" applyFont="1" applyBorder="1" applyAlignment="1">
      <alignment vertical="center"/>
    </xf>
    <xf numFmtId="0" fontId="74" fillId="0" borderId="0" xfId="0" applyFont="1" applyFill="1" applyAlignment="1">
      <alignment horizontal="center" vertical="center"/>
    </xf>
    <xf numFmtId="8" fontId="53" fillId="0" borderId="0" xfId="0" applyNumberFormat="1" applyFont="1" applyBorder="1" applyAlignment="1">
      <alignment vertical="center" wrapText="1"/>
    </xf>
    <xf numFmtId="0" fontId="53" fillId="0" borderId="0" xfId="0" applyFont="1" applyBorder="1"/>
    <xf numFmtId="0" fontId="34" fillId="0" borderId="0" xfId="0" applyFont="1" applyFill="1"/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0" xfId="0" applyFont="1" applyFill="1" applyAlignment="1">
      <alignment vertical="center" wrapText="1"/>
    </xf>
    <xf numFmtId="44" fontId="34" fillId="0" borderId="0" xfId="0" applyNumberFormat="1" applyFont="1" applyFill="1" applyAlignment="1">
      <alignment vertical="center"/>
    </xf>
    <xf numFmtId="0" fontId="34" fillId="0" borderId="1" xfId="0" applyFont="1" applyFill="1" applyBorder="1" applyAlignment="1" applyProtection="1">
      <alignment vertical="center"/>
      <protection locked="0"/>
    </xf>
    <xf numFmtId="8" fontId="34" fillId="0" borderId="0" xfId="0" applyNumberFormat="1" applyFont="1" applyFill="1" applyAlignment="1">
      <alignment vertical="center" wrapText="1"/>
    </xf>
    <xf numFmtId="44" fontId="34" fillId="0" borderId="1" xfId="0" applyNumberFormat="1" applyFont="1" applyFill="1" applyBorder="1" applyAlignment="1">
      <alignment vertical="center"/>
    </xf>
  </cellXfs>
  <cellStyles count="15">
    <cellStyle name="Currency" xfId="1" builtinId="4"/>
    <cellStyle name="Currency 2" xfId="2" xr:uid="{00000000-0005-0000-0000-000001000000}"/>
    <cellStyle name="Currency 2 2" xfId="11" xr:uid="{031524C5-5B44-4D4F-85B6-7EAD390EDFC9}"/>
    <cellStyle name="Currency 3" xfId="13" xr:uid="{AC39A37C-7BA0-4279-878A-40BA43E0B6D8}"/>
    <cellStyle name="Currency 4" xfId="7" xr:uid="{818F17AB-6D08-49FA-88E0-3FE2078227BE}"/>
    <cellStyle name="Hyperlink" xfId="3" builtinId="8"/>
    <cellStyle name="Hyperlink 2" xfId="8" xr:uid="{36D1EB3B-3B7E-4FE4-AC65-F51139CBA047}"/>
    <cellStyle name="Normal" xfId="0" builtinId="0"/>
    <cellStyle name="Normal 2" xfId="4" xr:uid="{00000000-0005-0000-0000-000004000000}"/>
    <cellStyle name="Normal 2 2" xfId="9" xr:uid="{AEB634CF-2C5E-42D6-B466-4D5670317596}"/>
    <cellStyle name="Normal 3" xfId="5" xr:uid="{00000000-0005-0000-0000-000005000000}"/>
    <cellStyle name="Normal 3 2" xfId="10" xr:uid="{CF76471E-7F21-497B-95D0-F3977B6DB36C}"/>
    <cellStyle name="Normal 4" xfId="12" xr:uid="{2BB37024-27D0-4B8B-A25D-027C6EDD72F5}"/>
    <cellStyle name="Normal 5" xfId="6" xr:uid="{FDEE2F30-5E16-45ED-9216-992350D27030}"/>
    <cellStyle name="Normal 6" xfId="14" xr:uid="{E742E6E7-E69B-4C75-A7DE-5C7A719950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161925</xdr:colOff>
      <xdr:row>248</xdr:row>
      <xdr:rowOff>123825</xdr:rowOff>
    </xdr:from>
    <xdr:to>
      <xdr:col>18</xdr:col>
      <xdr:colOff>161925</xdr:colOff>
      <xdr:row>248</xdr:row>
      <xdr:rowOff>123825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F57AA591-85D6-42DE-A29B-BC537095B309}"/>
            </a:ext>
          </a:extLst>
        </xdr:cNvPr>
        <xdr:cNvSpPr>
          <a:spLocks noChangeShapeType="1"/>
        </xdr:cNvSpPr>
      </xdr:nvSpPr>
      <xdr:spPr bwMode="auto">
        <a:xfrm>
          <a:off x="8391525" y="34347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30</xdr:row>
      <xdr:rowOff>123825</xdr:rowOff>
    </xdr:from>
    <xdr:to>
      <xdr:col>19</xdr:col>
      <xdr:colOff>0</xdr:colOff>
      <xdr:row>30</xdr:row>
      <xdr:rowOff>123825</xdr:rowOff>
    </xdr:to>
    <xdr:sp macro="" textlink="">
      <xdr:nvSpPr>
        <xdr:cNvPr id="3" name="Line 38">
          <a:extLst>
            <a:ext uri="{FF2B5EF4-FFF2-40B4-BE49-F238E27FC236}">
              <a16:creationId xmlns:a16="http://schemas.microsoft.com/office/drawing/2014/main" id="{21156FB6-910B-414C-A89A-2248810D7F33}"/>
            </a:ext>
          </a:extLst>
        </xdr:cNvPr>
        <xdr:cNvSpPr>
          <a:spLocks noChangeShapeType="1"/>
        </xdr:cNvSpPr>
      </xdr:nvSpPr>
      <xdr:spPr bwMode="auto">
        <a:xfrm>
          <a:off x="8648700" y="440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338</xdr:row>
      <xdr:rowOff>0</xdr:rowOff>
    </xdr:from>
    <xdr:to>
      <xdr:col>19</xdr:col>
      <xdr:colOff>0</xdr:colOff>
      <xdr:row>339</xdr:row>
      <xdr:rowOff>95250</xdr:rowOff>
    </xdr:to>
    <xdr:pic>
      <xdr:nvPicPr>
        <xdr:cNvPr id="4" name="Picture 258">
          <a:extLst>
            <a:ext uri="{FF2B5EF4-FFF2-40B4-BE49-F238E27FC236}">
              <a16:creationId xmlns:a16="http://schemas.microsoft.com/office/drawing/2014/main" id="{AB8B7752-8E0C-4802-94AE-5D116C6CA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467677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346</xdr:row>
      <xdr:rowOff>95250</xdr:rowOff>
    </xdr:from>
    <xdr:to>
      <xdr:col>19</xdr:col>
      <xdr:colOff>0</xdr:colOff>
      <xdr:row>348</xdr:row>
      <xdr:rowOff>57150</xdr:rowOff>
    </xdr:to>
    <xdr:pic>
      <xdr:nvPicPr>
        <xdr:cNvPr id="5" name="Picture 259">
          <a:extLst>
            <a:ext uri="{FF2B5EF4-FFF2-40B4-BE49-F238E27FC236}">
              <a16:creationId xmlns:a16="http://schemas.microsoft.com/office/drawing/2014/main" id="{F9D3F42D-9D33-4571-8E75-8DDDF3CFB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4802505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304800</xdr:colOff>
      <xdr:row>349</xdr:row>
      <xdr:rowOff>0</xdr:rowOff>
    </xdr:from>
    <xdr:to>
      <xdr:col>18</xdr:col>
      <xdr:colOff>304800</xdr:colOff>
      <xdr:row>350</xdr:row>
      <xdr:rowOff>95250</xdr:rowOff>
    </xdr:to>
    <xdr:pic>
      <xdr:nvPicPr>
        <xdr:cNvPr id="6" name="Picture 260">
          <a:extLst>
            <a:ext uri="{FF2B5EF4-FFF2-40B4-BE49-F238E27FC236}">
              <a16:creationId xmlns:a16="http://schemas.microsoft.com/office/drawing/2014/main" id="{62DC0EC9-4FA7-4834-9396-2BC6539E3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483584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342900</xdr:colOff>
      <xdr:row>340</xdr:row>
      <xdr:rowOff>95250</xdr:rowOff>
    </xdr:from>
    <xdr:to>
      <xdr:col>18</xdr:col>
      <xdr:colOff>342900</xdr:colOff>
      <xdr:row>342</xdr:row>
      <xdr:rowOff>57150</xdr:rowOff>
    </xdr:to>
    <xdr:pic>
      <xdr:nvPicPr>
        <xdr:cNvPr id="7" name="Picture 261">
          <a:extLst>
            <a:ext uri="{FF2B5EF4-FFF2-40B4-BE49-F238E27FC236}">
              <a16:creationId xmlns:a16="http://schemas.microsoft.com/office/drawing/2014/main" id="{07B4BFF6-D36A-433A-B4E8-BB77C0FEA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471297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342900</xdr:colOff>
      <xdr:row>336</xdr:row>
      <xdr:rowOff>9525</xdr:rowOff>
    </xdr:from>
    <xdr:to>
      <xdr:col>18</xdr:col>
      <xdr:colOff>342900</xdr:colOff>
      <xdr:row>337</xdr:row>
      <xdr:rowOff>104775</xdr:rowOff>
    </xdr:to>
    <xdr:pic>
      <xdr:nvPicPr>
        <xdr:cNvPr id="8" name="Picture 264">
          <a:extLst>
            <a:ext uri="{FF2B5EF4-FFF2-40B4-BE49-F238E27FC236}">
              <a16:creationId xmlns:a16="http://schemas.microsoft.com/office/drawing/2014/main" id="{A467E01D-9C3A-4F30-9C31-0878E878F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464629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342</xdr:row>
      <xdr:rowOff>123825</xdr:rowOff>
    </xdr:from>
    <xdr:to>
      <xdr:col>19</xdr:col>
      <xdr:colOff>0</xdr:colOff>
      <xdr:row>344</xdr:row>
      <xdr:rowOff>85725</xdr:rowOff>
    </xdr:to>
    <xdr:pic>
      <xdr:nvPicPr>
        <xdr:cNvPr id="9" name="Picture 265">
          <a:extLst>
            <a:ext uri="{FF2B5EF4-FFF2-40B4-BE49-F238E27FC236}">
              <a16:creationId xmlns:a16="http://schemas.microsoft.com/office/drawing/2014/main" id="{2EDBE445-AE12-40C9-8721-7A0769C8C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4744402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346</xdr:row>
      <xdr:rowOff>123825</xdr:rowOff>
    </xdr:from>
    <xdr:to>
      <xdr:col>19</xdr:col>
      <xdr:colOff>0</xdr:colOff>
      <xdr:row>348</xdr:row>
      <xdr:rowOff>85725</xdr:rowOff>
    </xdr:to>
    <xdr:pic>
      <xdr:nvPicPr>
        <xdr:cNvPr id="10" name="Picture 266">
          <a:extLst>
            <a:ext uri="{FF2B5EF4-FFF2-40B4-BE49-F238E27FC236}">
              <a16:creationId xmlns:a16="http://schemas.microsoft.com/office/drawing/2014/main" id="{04AE6943-016C-4934-8799-30117454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480536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348</xdr:row>
      <xdr:rowOff>123825</xdr:rowOff>
    </xdr:from>
    <xdr:to>
      <xdr:col>19</xdr:col>
      <xdr:colOff>0</xdr:colOff>
      <xdr:row>350</xdr:row>
      <xdr:rowOff>47625</xdr:rowOff>
    </xdr:to>
    <xdr:pic>
      <xdr:nvPicPr>
        <xdr:cNvPr id="11" name="Picture 267">
          <a:extLst>
            <a:ext uri="{FF2B5EF4-FFF2-40B4-BE49-F238E27FC236}">
              <a16:creationId xmlns:a16="http://schemas.microsoft.com/office/drawing/2014/main" id="{FFEE7A54-7BD2-41B7-A372-31CBE0577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483393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346</xdr:row>
      <xdr:rowOff>123825</xdr:rowOff>
    </xdr:from>
    <xdr:to>
      <xdr:col>19</xdr:col>
      <xdr:colOff>0</xdr:colOff>
      <xdr:row>348</xdr:row>
      <xdr:rowOff>85725</xdr:rowOff>
    </xdr:to>
    <xdr:pic>
      <xdr:nvPicPr>
        <xdr:cNvPr id="12" name="Picture 268">
          <a:extLst>
            <a:ext uri="{FF2B5EF4-FFF2-40B4-BE49-F238E27FC236}">
              <a16:creationId xmlns:a16="http://schemas.microsoft.com/office/drawing/2014/main" id="{B5F73652-4D2B-40E3-9AD0-D562BB64D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48053625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347</xdr:row>
      <xdr:rowOff>123825</xdr:rowOff>
    </xdr:from>
    <xdr:to>
      <xdr:col>19</xdr:col>
      <xdr:colOff>0</xdr:colOff>
      <xdr:row>349</xdr:row>
      <xdr:rowOff>47625</xdr:rowOff>
    </xdr:to>
    <xdr:pic>
      <xdr:nvPicPr>
        <xdr:cNvPr id="13" name="Picture 269">
          <a:extLst>
            <a:ext uri="{FF2B5EF4-FFF2-40B4-BE49-F238E27FC236}">
              <a16:creationId xmlns:a16="http://schemas.microsoft.com/office/drawing/2014/main" id="{F674134D-594E-496E-A0E1-F11C82D21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4820602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194</xdr:row>
      <xdr:rowOff>95250</xdr:rowOff>
    </xdr:from>
    <xdr:to>
      <xdr:col>19</xdr:col>
      <xdr:colOff>0</xdr:colOff>
      <xdr:row>196</xdr:row>
      <xdr:rowOff>57150</xdr:rowOff>
    </xdr:to>
    <xdr:pic>
      <xdr:nvPicPr>
        <xdr:cNvPr id="14" name="Picture 280">
          <a:extLst>
            <a:ext uri="{FF2B5EF4-FFF2-40B4-BE49-F238E27FC236}">
              <a16:creationId xmlns:a16="http://schemas.microsoft.com/office/drawing/2014/main" id="{F2428C60-1398-4567-AAF0-191878E8E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69557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198</xdr:row>
      <xdr:rowOff>123825</xdr:rowOff>
    </xdr:from>
    <xdr:to>
      <xdr:col>19</xdr:col>
      <xdr:colOff>0</xdr:colOff>
      <xdr:row>198</xdr:row>
      <xdr:rowOff>123825</xdr:rowOff>
    </xdr:to>
    <xdr:sp macro="" textlink="">
      <xdr:nvSpPr>
        <xdr:cNvPr id="15" name="Line 308">
          <a:extLst>
            <a:ext uri="{FF2B5EF4-FFF2-40B4-BE49-F238E27FC236}">
              <a16:creationId xmlns:a16="http://schemas.microsoft.com/office/drawing/2014/main" id="{BA7A7380-5CD7-411C-84C7-939539D8803D}"/>
            </a:ext>
          </a:extLst>
        </xdr:cNvPr>
        <xdr:cNvSpPr>
          <a:spLocks noChangeShapeType="1"/>
        </xdr:cNvSpPr>
      </xdr:nvSpPr>
      <xdr:spPr bwMode="auto">
        <a:xfrm>
          <a:off x="8648700" y="2751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162</xdr:row>
      <xdr:rowOff>66675</xdr:rowOff>
    </xdr:from>
    <xdr:to>
      <xdr:col>19</xdr:col>
      <xdr:colOff>0</xdr:colOff>
      <xdr:row>164</xdr:row>
      <xdr:rowOff>28575</xdr:rowOff>
    </xdr:to>
    <xdr:pic>
      <xdr:nvPicPr>
        <xdr:cNvPr id="16" name="Picture 334">
          <a:extLst>
            <a:ext uri="{FF2B5EF4-FFF2-40B4-BE49-F238E27FC236}">
              <a16:creationId xmlns:a16="http://schemas.microsoft.com/office/drawing/2014/main" id="{3BA439FF-162C-4AF6-9932-30E58968A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2536150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131</xdr:row>
      <xdr:rowOff>95250</xdr:rowOff>
    </xdr:from>
    <xdr:to>
      <xdr:col>19</xdr:col>
      <xdr:colOff>0</xdr:colOff>
      <xdr:row>133</xdr:row>
      <xdr:rowOff>19050</xdr:rowOff>
    </xdr:to>
    <xdr:pic>
      <xdr:nvPicPr>
        <xdr:cNvPr id="17" name="Picture 386">
          <a:extLst>
            <a:ext uri="{FF2B5EF4-FFF2-40B4-BE49-F238E27FC236}">
              <a16:creationId xmlns:a16="http://schemas.microsoft.com/office/drawing/2014/main" id="{1AF23E41-4E65-41E6-BCCD-93742FED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825942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133</xdr:row>
      <xdr:rowOff>95250</xdr:rowOff>
    </xdr:from>
    <xdr:to>
      <xdr:col>19</xdr:col>
      <xdr:colOff>0</xdr:colOff>
      <xdr:row>135</xdr:row>
      <xdr:rowOff>19050</xdr:rowOff>
    </xdr:to>
    <xdr:pic>
      <xdr:nvPicPr>
        <xdr:cNvPr id="18" name="Picture 388">
          <a:extLst>
            <a:ext uri="{FF2B5EF4-FFF2-40B4-BE49-F238E27FC236}">
              <a16:creationId xmlns:a16="http://schemas.microsoft.com/office/drawing/2014/main" id="{A693EA1B-6F37-43EA-A539-D4BD200E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85451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135</xdr:row>
      <xdr:rowOff>114300</xdr:rowOff>
    </xdr:from>
    <xdr:to>
      <xdr:col>19</xdr:col>
      <xdr:colOff>0</xdr:colOff>
      <xdr:row>137</xdr:row>
      <xdr:rowOff>38100</xdr:rowOff>
    </xdr:to>
    <xdr:pic>
      <xdr:nvPicPr>
        <xdr:cNvPr id="19" name="Picture 389">
          <a:extLst>
            <a:ext uri="{FF2B5EF4-FFF2-40B4-BE49-F238E27FC236}">
              <a16:creationId xmlns:a16="http://schemas.microsoft.com/office/drawing/2014/main" id="{33925B10-C0CD-400B-BCE7-06042B91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18830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20</xdr:row>
      <xdr:rowOff>123825</xdr:rowOff>
    </xdr:from>
    <xdr:to>
      <xdr:col>19</xdr:col>
      <xdr:colOff>0</xdr:colOff>
      <xdr:row>22</xdr:row>
      <xdr:rowOff>47625</xdr:rowOff>
    </xdr:to>
    <xdr:pic>
      <xdr:nvPicPr>
        <xdr:cNvPr id="20" name="Picture 405">
          <a:extLst>
            <a:ext uri="{FF2B5EF4-FFF2-40B4-BE49-F238E27FC236}">
              <a16:creationId xmlns:a16="http://schemas.microsoft.com/office/drawing/2014/main" id="{F2D8E154-CE1B-4E72-81C6-5FD0DD05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301942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254</xdr:row>
      <xdr:rowOff>85725</xdr:rowOff>
    </xdr:from>
    <xdr:to>
      <xdr:col>19</xdr:col>
      <xdr:colOff>0</xdr:colOff>
      <xdr:row>256</xdr:row>
      <xdr:rowOff>9525</xdr:rowOff>
    </xdr:to>
    <xdr:pic>
      <xdr:nvPicPr>
        <xdr:cNvPr id="21" name="Picture 413">
          <a:extLst>
            <a:ext uri="{FF2B5EF4-FFF2-40B4-BE49-F238E27FC236}">
              <a16:creationId xmlns:a16="http://schemas.microsoft.com/office/drawing/2014/main" id="{61254E08-2B8B-4940-9507-2C1733554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351091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161925</xdr:colOff>
      <xdr:row>245</xdr:row>
      <xdr:rowOff>123825</xdr:rowOff>
    </xdr:from>
    <xdr:to>
      <xdr:col>18</xdr:col>
      <xdr:colOff>161925</xdr:colOff>
      <xdr:row>245</xdr:row>
      <xdr:rowOff>123825</xdr:rowOff>
    </xdr:to>
    <xdr:sp macro="" textlink="">
      <xdr:nvSpPr>
        <xdr:cNvPr id="22" name="Line 30">
          <a:extLst>
            <a:ext uri="{FF2B5EF4-FFF2-40B4-BE49-F238E27FC236}">
              <a16:creationId xmlns:a16="http://schemas.microsoft.com/office/drawing/2014/main" id="{37955FDD-7193-44B9-A071-7BE08F9F31B3}"/>
            </a:ext>
          </a:extLst>
        </xdr:cNvPr>
        <xdr:cNvSpPr>
          <a:spLocks noChangeShapeType="1"/>
        </xdr:cNvSpPr>
      </xdr:nvSpPr>
      <xdr:spPr bwMode="auto">
        <a:xfrm>
          <a:off x="8391525" y="3388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247</xdr:row>
      <xdr:rowOff>123825</xdr:rowOff>
    </xdr:from>
    <xdr:to>
      <xdr:col>18</xdr:col>
      <xdr:colOff>161925</xdr:colOff>
      <xdr:row>247</xdr:row>
      <xdr:rowOff>123825</xdr:rowOff>
    </xdr:to>
    <xdr:sp macro="" textlink="">
      <xdr:nvSpPr>
        <xdr:cNvPr id="23" name="Line 30">
          <a:extLst>
            <a:ext uri="{FF2B5EF4-FFF2-40B4-BE49-F238E27FC236}">
              <a16:creationId xmlns:a16="http://schemas.microsoft.com/office/drawing/2014/main" id="{64BCAA1C-4526-40B8-AF98-8D828761565C}"/>
            </a:ext>
          </a:extLst>
        </xdr:cNvPr>
        <xdr:cNvSpPr>
          <a:spLocks noChangeShapeType="1"/>
        </xdr:cNvSpPr>
      </xdr:nvSpPr>
      <xdr:spPr bwMode="auto">
        <a:xfrm>
          <a:off x="8391525" y="3421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243</xdr:row>
      <xdr:rowOff>123825</xdr:rowOff>
    </xdr:from>
    <xdr:to>
      <xdr:col>18</xdr:col>
      <xdr:colOff>161925</xdr:colOff>
      <xdr:row>243</xdr:row>
      <xdr:rowOff>123825</xdr:rowOff>
    </xdr:to>
    <xdr:sp macro="" textlink="">
      <xdr:nvSpPr>
        <xdr:cNvPr id="24" name="Line 30">
          <a:extLst>
            <a:ext uri="{FF2B5EF4-FFF2-40B4-BE49-F238E27FC236}">
              <a16:creationId xmlns:a16="http://schemas.microsoft.com/office/drawing/2014/main" id="{FD9A943E-E484-4A3D-B577-0C22F0AEBFC0}"/>
            </a:ext>
          </a:extLst>
        </xdr:cNvPr>
        <xdr:cNvSpPr>
          <a:spLocks noChangeShapeType="1"/>
        </xdr:cNvSpPr>
      </xdr:nvSpPr>
      <xdr:spPr bwMode="auto">
        <a:xfrm>
          <a:off x="8391525" y="33613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304800</xdr:colOff>
      <xdr:row>349</xdr:row>
      <xdr:rowOff>0</xdr:rowOff>
    </xdr:from>
    <xdr:to>
      <xdr:col>18</xdr:col>
      <xdr:colOff>304800</xdr:colOff>
      <xdr:row>350</xdr:row>
      <xdr:rowOff>95250</xdr:rowOff>
    </xdr:to>
    <xdr:pic>
      <xdr:nvPicPr>
        <xdr:cNvPr id="25" name="Picture 260">
          <a:extLst>
            <a:ext uri="{FF2B5EF4-FFF2-40B4-BE49-F238E27FC236}">
              <a16:creationId xmlns:a16="http://schemas.microsoft.com/office/drawing/2014/main" id="{8BD5AB0C-D624-49AC-86AE-5763A33C8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483584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161925</xdr:colOff>
      <xdr:row>11</xdr:row>
      <xdr:rowOff>123825</xdr:rowOff>
    </xdr:from>
    <xdr:to>
      <xdr:col>12</xdr:col>
      <xdr:colOff>161925</xdr:colOff>
      <xdr:row>11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2F6F44FC-EA93-4CF9-BF5A-20F1A1B990CD}"/>
            </a:ext>
          </a:extLst>
        </xdr:cNvPr>
        <xdr:cNvSpPr>
          <a:spLocks noChangeShapeType="1"/>
        </xdr:cNvSpPr>
      </xdr:nvSpPr>
      <xdr:spPr bwMode="auto">
        <a:xfrm>
          <a:off x="5876925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11</xdr:row>
      <xdr:rowOff>123825</xdr:rowOff>
    </xdr:from>
    <xdr:to>
      <xdr:col>12</xdr:col>
      <xdr:colOff>161925</xdr:colOff>
      <xdr:row>11</xdr:row>
      <xdr:rowOff>123825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A44B07E0-6E8E-4D34-A28C-3A81D03F2730}"/>
            </a:ext>
          </a:extLst>
        </xdr:cNvPr>
        <xdr:cNvSpPr>
          <a:spLocks noChangeShapeType="1"/>
        </xdr:cNvSpPr>
      </xdr:nvSpPr>
      <xdr:spPr bwMode="auto">
        <a:xfrm>
          <a:off x="5876925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246</xdr:row>
      <xdr:rowOff>123825</xdr:rowOff>
    </xdr:from>
    <xdr:to>
      <xdr:col>18</xdr:col>
      <xdr:colOff>161925</xdr:colOff>
      <xdr:row>246</xdr:row>
      <xdr:rowOff>123825</xdr:rowOff>
    </xdr:to>
    <xdr:sp macro="" textlink="">
      <xdr:nvSpPr>
        <xdr:cNvPr id="28" name="Line 30">
          <a:extLst>
            <a:ext uri="{FF2B5EF4-FFF2-40B4-BE49-F238E27FC236}">
              <a16:creationId xmlns:a16="http://schemas.microsoft.com/office/drawing/2014/main" id="{D5BAAB2B-B49F-48CC-ADCA-6CBD185F8C77}"/>
            </a:ext>
          </a:extLst>
        </xdr:cNvPr>
        <xdr:cNvSpPr>
          <a:spLocks noChangeShapeType="1"/>
        </xdr:cNvSpPr>
      </xdr:nvSpPr>
      <xdr:spPr bwMode="auto">
        <a:xfrm>
          <a:off x="8391525" y="3402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247</xdr:row>
      <xdr:rowOff>123825</xdr:rowOff>
    </xdr:from>
    <xdr:to>
      <xdr:col>18</xdr:col>
      <xdr:colOff>161925</xdr:colOff>
      <xdr:row>247</xdr:row>
      <xdr:rowOff>123825</xdr:rowOff>
    </xdr:to>
    <xdr:sp macro="" textlink="">
      <xdr:nvSpPr>
        <xdr:cNvPr id="29" name="Line 30">
          <a:extLst>
            <a:ext uri="{FF2B5EF4-FFF2-40B4-BE49-F238E27FC236}">
              <a16:creationId xmlns:a16="http://schemas.microsoft.com/office/drawing/2014/main" id="{8F19280A-F47F-4658-8DED-C82324D46E7D}"/>
            </a:ext>
          </a:extLst>
        </xdr:cNvPr>
        <xdr:cNvSpPr>
          <a:spLocks noChangeShapeType="1"/>
        </xdr:cNvSpPr>
      </xdr:nvSpPr>
      <xdr:spPr bwMode="auto">
        <a:xfrm>
          <a:off x="8391525" y="34213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1417320</xdr:colOff>
      <xdr:row>255</xdr:row>
      <xdr:rowOff>15240</xdr:rowOff>
    </xdr:from>
    <xdr:to>
      <xdr:col>9</xdr:col>
      <xdr:colOff>1548765</xdr:colOff>
      <xdr:row>255</xdr:row>
      <xdr:rowOff>15240</xdr:rowOff>
    </xdr:to>
    <xdr:pic>
      <xdr:nvPicPr>
        <xdr:cNvPr id="30" name="Picture 191">
          <a:extLst>
            <a:ext uri="{FF2B5EF4-FFF2-40B4-BE49-F238E27FC236}">
              <a16:creationId xmlns:a16="http://schemas.microsoft.com/office/drawing/2014/main" id="{1CB5B199-F0D9-4664-B05E-6A8EA6D62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51720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1417320</xdr:colOff>
      <xdr:row>256</xdr:row>
      <xdr:rowOff>15240</xdr:rowOff>
    </xdr:from>
    <xdr:to>
      <xdr:col>9</xdr:col>
      <xdr:colOff>1548765</xdr:colOff>
      <xdr:row>256</xdr:row>
      <xdr:rowOff>15240</xdr:rowOff>
    </xdr:to>
    <xdr:pic>
      <xdr:nvPicPr>
        <xdr:cNvPr id="31" name="Picture 191">
          <a:extLst>
            <a:ext uri="{FF2B5EF4-FFF2-40B4-BE49-F238E27FC236}">
              <a16:creationId xmlns:a16="http://schemas.microsoft.com/office/drawing/2014/main" id="{076ADA71-CEE9-407C-B13D-D82663955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53053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1417320</xdr:colOff>
      <xdr:row>257</xdr:row>
      <xdr:rowOff>15240</xdr:rowOff>
    </xdr:from>
    <xdr:to>
      <xdr:col>9</xdr:col>
      <xdr:colOff>1548765</xdr:colOff>
      <xdr:row>257</xdr:row>
      <xdr:rowOff>15240</xdr:rowOff>
    </xdr:to>
    <xdr:pic>
      <xdr:nvPicPr>
        <xdr:cNvPr id="32" name="Picture 191">
          <a:extLst>
            <a:ext uri="{FF2B5EF4-FFF2-40B4-BE49-F238E27FC236}">
              <a16:creationId xmlns:a16="http://schemas.microsoft.com/office/drawing/2014/main" id="{4D2C7333-250E-43E7-9EA6-D44C96C9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54387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1417320</xdr:colOff>
      <xdr:row>260</xdr:row>
      <xdr:rowOff>15240</xdr:rowOff>
    </xdr:from>
    <xdr:to>
      <xdr:col>9</xdr:col>
      <xdr:colOff>1548765</xdr:colOff>
      <xdr:row>260</xdr:row>
      <xdr:rowOff>15240</xdr:rowOff>
    </xdr:to>
    <xdr:pic>
      <xdr:nvPicPr>
        <xdr:cNvPr id="33" name="Picture 191">
          <a:extLst>
            <a:ext uri="{FF2B5EF4-FFF2-40B4-BE49-F238E27FC236}">
              <a16:creationId xmlns:a16="http://schemas.microsoft.com/office/drawing/2014/main" id="{5E2C69AB-CFD1-44FE-B63E-4D6E6401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58863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1417320</xdr:colOff>
      <xdr:row>261</xdr:row>
      <xdr:rowOff>15240</xdr:rowOff>
    </xdr:from>
    <xdr:to>
      <xdr:col>9</xdr:col>
      <xdr:colOff>1548765</xdr:colOff>
      <xdr:row>261</xdr:row>
      <xdr:rowOff>15240</xdr:rowOff>
    </xdr:to>
    <xdr:pic>
      <xdr:nvPicPr>
        <xdr:cNvPr id="34" name="Picture 191">
          <a:extLst>
            <a:ext uri="{FF2B5EF4-FFF2-40B4-BE49-F238E27FC236}">
              <a16:creationId xmlns:a16="http://schemas.microsoft.com/office/drawing/2014/main" id="{4DE4F50E-7E7A-4859-A6C0-A4025F7F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601974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1417320</xdr:colOff>
      <xdr:row>262</xdr:row>
      <xdr:rowOff>15240</xdr:rowOff>
    </xdr:from>
    <xdr:to>
      <xdr:col>9</xdr:col>
      <xdr:colOff>1548765</xdr:colOff>
      <xdr:row>262</xdr:row>
      <xdr:rowOff>15240</xdr:rowOff>
    </xdr:to>
    <xdr:pic>
      <xdr:nvPicPr>
        <xdr:cNvPr id="35" name="Picture 191">
          <a:extLst>
            <a:ext uri="{FF2B5EF4-FFF2-40B4-BE49-F238E27FC236}">
              <a16:creationId xmlns:a16="http://schemas.microsoft.com/office/drawing/2014/main" id="{13012EAE-FB12-4EB1-B69B-3436FCDF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61530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36" name="Picture 166">
          <a:extLst>
            <a:ext uri="{FF2B5EF4-FFF2-40B4-BE49-F238E27FC236}">
              <a16:creationId xmlns:a16="http://schemas.microsoft.com/office/drawing/2014/main" id="{66910F64-3626-465F-B451-173BD0DCA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37" name="Picture 171">
          <a:extLst>
            <a:ext uri="{FF2B5EF4-FFF2-40B4-BE49-F238E27FC236}">
              <a16:creationId xmlns:a16="http://schemas.microsoft.com/office/drawing/2014/main" id="{F285C857-341A-4FE7-9E70-D639BC5CC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38" name="Picture 185">
          <a:extLst>
            <a:ext uri="{FF2B5EF4-FFF2-40B4-BE49-F238E27FC236}">
              <a16:creationId xmlns:a16="http://schemas.microsoft.com/office/drawing/2014/main" id="{DDEBD7D6-D43F-477D-B133-8DA0C55D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39" name="Picture 186">
          <a:extLst>
            <a:ext uri="{FF2B5EF4-FFF2-40B4-BE49-F238E27FC236}">
              <a16:creationId xmlns:a16="http://schemas.microsoft.com/office/drawing/2014/main" id="{8F2A7C70-F83D-4E7F-B1B7-51B0BB821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0" name="Picture 187">
          <a:extLst>
            <a:ext uri="{FF2B5EF4-FFF2-40B4-BE49-F238E27FC236}">
              <a16:creationId xmlns:a16="http://schemas.microsoft.com/office/drawing/2014/main" id="{E5D30A2F-4FE9-4966-8D73-E5E33CF07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1" name="Picture 188">
          <a:extLst>
            <a:ext uri="{FF2B5EF4-FFF2-40B4-BE49-F238E27FC236}">
              <a16:creationId xmlns:a16="http://schemas.microsoft.com/office/drawing/2014/main" id="{774DB389-B9A9-4670-8EAF-7C550FCB0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2" name="Picture 189">
          <a:extLst>
            <a:ext uri="{FF2B5EF4-FFF2-40B4-BE49-F238E27FC236}">
              <a16:creationId xmlns:a16="http://schemas.microsoft.com/office/drawing/2014/main" id="{82116C6B-8333-4442-9DE3-9FA8F722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3" name="Picture 191">
          <a:extLst>
            <a:ext uri="{FF2B5EF4-FFF2-40B4-BE49-F238E27FC236}">
              <a16:creationId xmlns:a16="http://schemas.microsoft.com/office/drawing/2014/main" id="{34A4B353-49DA-4A93-A9D1-CA0AE917B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4" name="Picture 166">
          <a:extLst>
            <a:ext uri="{FF2B5EF4-FFF2-40B4-BE49-F238E27FC236}">
              <a16:creationId xmlns:a16="http://schemas.microsoft.com/office/drawing/2014/main" id="{EFCB5706-57F8-4BD9-8034-EBB350688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5" name="Picture 171">
          <a:extLst>
            <a:ext uri="{FF2B5EF4-FFF2-40B4-BE49-F238E27FC236}">
              <a16:creationId xmlns:a16="http://schemas.microsoft.com/office/drawing/2014/main" id="{54AB4FF6-3433-404A-BD58-E0F0CA96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6" name="Picture 185">
          <a:extLst>
            <a:ext uri="{FF2B5EF4-FFF2-40B4-BE49-F238E27FC236}">
              <a16:creationId xmlns:a16="http://schemas.microsoft.com/office/drawing/2014/main" id="{960799BA-D7E1-44BA-AAEA-B28D0696F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7" name="Picture 186">
          <a:extLst>
            <a:ext uri="{FF2B5EF4-FFF2-40B4-BE49-F238E27FC236}">
              <a16:creationId xmlns:a16="http://schemas.microsoft.com/office/drawing/2014/main" id="{88CADD65-E83E-40DD-B3BE-D578A96D8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8" name="Picture 187">
          <a:extLst>
            <a:ext uri="{FF2B5EF4-FFF2-40B4-BE49-F238E27FC236}">
              <a16:creationId xmlns:a16="http://schemas.microsoft.com/office/drawing/2014/main" id="{DC8FACF6-F0BE-441D-B1F2-6F6125650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9" name="Picture 188">
          <a:extLst>
            <a:ext uri="{FF2B5EF4-FFF2-40B4-BE49-F238E27FC236}">
              <a16:creationId xmlns:a16="http://schemas.microsoft.com/office/drawing/2014/main" id="{18BE7038-A7BE-42E5-A6A9-EE980C7DD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0" name="Picture 189">
          <a:extLst>
            <a:ext uri="{FF2B5EF4-FFF2-40B4-BE49-F238E27FC236}">
              <a16:creationId xmlns:a16="http://schemas.microsoft.com/office/drawing/2014/main" id="{3DD5A972-2EC4-4F78-ACB6-C2396B1CB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1" name="Picture 191">
          <a:extLst>
            <a:ext uri="{FF2B5EF4-FFF2-40B4-BE49-F238E27FC236}">
              <a16:creationId xmlns:a16="http://schemas.microsoft.com/office/drawing/2014/main" id="{CC0A73DC-4F44-4C33-B7D1-A35497F55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2" name="Picture 166">
          <a:extLst>
            <a:ext uri="{FF2B5EF4-FFF2-40B4-BE49-F238E27FC236}">
              <a16:creationId xmlns:a16="http://schemas.microsoft.com/office/drawing/2014/main" id="{34CBD184-4C7F-4C25-A6D4-70377026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3" name="Picture 171">
          <a:extLst>
            <a:ext uri="{FF2B5EF4-FFF2-40B4-BE49-F238E27FC236}">
              <a16:creationId xmlns:a16="http://schemas.microsoft.com/office/drawing/2014/main" id="{9D8977DC-2E7E-4723-A287-73C4E7A10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4" name="Picture 185">
          <a:extLst>
            <a:ext uri="{FF2B5EF4-FFF2-40B4-BE49-F238E27FC236}">
              <a16:creationId xmlns:a16="http://schemas.microsoft.com/office/drawing/2014/main" id="{53FC33D7-A910-435B-8DDC-562E7868F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5" name="Picture 186">
          <a:extLst>
            <a:ext uri="{FF2B5EF4-FFF2-40B4-BE49-F238E27FC236}">
              <a16:creationId xmlns:a16="http://schemas.microsoft.com/office/drawing/2014/main" id="{B5991A71-5F0B-4801-835B-7B9384A11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6" name="Picture 187">
          <a:extLst>
            <a:ext uri="{FF2B5EF4-FFF2-40B4-BE49-F238E27FC236}">
              <a16:creationId xmlns:a16="http://schemas.microsoft.com/office/drawing/2014/main" id="{59E6F445-1065-4233-A6BA-013FB9169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7" name="Picture 188">
          <a:extLst>
            <a:ext uri="{FF2B5EF4-FFF2-40B4-BE49-F238E27FC236}">
              <a16:creationId xmlns:a16="http://schemas.microsoft.com/office/drawing/2014/main" id="{A1DC479A-4F27-4CA6-9B17-85662FBC7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8" name="Picture 189">
          <a:extLst>
            <a:ext uri="{FF2B5EF4-FFF2-40B4-BE49-F238E27FC236}">
              <a16:creationId xmlns:a16="http://schemas.microsoft.com/office/drawing/2014/main" id="{91C57AB7-1D8A-466E-87B4-0014E7877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9" name="Picture 191">
          <a:extLst>
            <a:ext uri="{FF2B5EF4-FFF2-40B4-BE49-F238E27FC236}">
              <a16:creationId xmlns:a16="http://schemas.microsoft.com/office/drawing/2014/main" id="{679C2760-A055-48F9-9414-7D0326058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0" name="Picture 166">
          <a:extLst>
            <a:ext uri="{FF2B5EF4-FFF2-40B4-BE49-F238E27FC236}">
              <a16:creationId xmlns:a16="http://schemas.microsoft.com/office/drawing/2014/main" id="{E6FFE65F-8970-4C07-B8C1-A1C482C8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1" name="Picture 171">
          <a:extLst>
            <a:ext uri="{FF2B5EF4-FFF2-40B4-BE49-F238E27FC236}">
              <a16:creationId xmlns:a16="http://schemas.microsoft.com/office/drawing/2014/main" id="{B00A7CC9-5B05-4182-9552-58EE0CDE3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2" name="Picture 185">
          <a:extLst>
            <a:ext uri="{FF2B5EF4-FFF2-40B4-BE49-F238E27FC236}">
              <a16:creationId xmlns:a16="http://schemas.microsoft.com/office/drawing/2014/main" id="{9B9A457B-6FC6-4A98-A8AB-8A411040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3" name="Picture 186">
          <a:extLst>
            <a:ext uri="{FF2B5EF4-FFF2-40B4-BE49-F238E27FC236}">
              <a16:creationId xmlns:a16="http://schemas.microsoft.com/office/drawing/2014/main" id="{356CD740-739B-4441-8CCF-E0DF25E32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4" name="Picture 187">
          <a:extLst>
            <a:ext uri="{FF2B5EF4-FFF2-40B4-BE49-F238E27FC236}">
              <a16:creationId xmlns:a16="http://schemas.microsoft.com/office/drawing/2014/main" id="{E55A2DD4-6F0D-46C1-B4B7-56CD714FE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5" name="Picture 188">
          <a:extLst>
            <a:ext uri="{FF2B5EF4-FFF2-40B4-BE49-F238E27FC236}">
              <a16:creationId xmlns:a16="http://schemas.microsoft.com/office/drawing/2014/main" id="{8DD15F32-C2C1-4D09-A5EA-C095A2314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6" name="Picture 189">
          <a:extLst>
            <a:ext uri="{FF2B5EF4-FFF2-40B4-BE49-F238E27FC236}">
              <a16:creationId xmlns:a16="http://schemas.microsoft.com/office/drawing/2014/main" id="{0E3A9E08-DA3C-49A5-9A39-E81E822D9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7" name="Picture 191">
          <a:extLst>
            <a:ext uri="{FF2B5EF4-FFF2-40B4-BE49-F238E27FC236}">
              <a16:creationId xmlns:a16="http://schemas.microsoft.com/office/drawing/2014/main" id="{EA70E3B7-5107-47DA-A721-4CD81AB2D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8" name="Picture 166">
          <a:extLst>
            <a:ext uri="{FF2B5EF4-FFF2-40B4-BE49-F238E27FC236}">
              <a16:creationId xmlns:a16="http://schemas.microsoft.com/office/drawing/2014/main" id="{4FB573CE-8AAF-4EEF-B9A0-8A7703786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9" name="Picture 171">
          <a:extLst>
            <a:ext uri="{FF2B5EF4-FFF2-40B4-BE49-F238E27FC236}">
              <a16:creationId xmlns:a16="http://schemas.microsoft.com/office/drawing/2014/main" id="{8E30A360-1B3F-4E8C-82E4-0C0FE6C07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0" name="Picture 185">
          <a:extLst>
            <a:ext uri="{FF2B5EF4-FFF2-40B4-BE49-F238E27FC236}">
              <a16:creationId xmlns:a16="http://schemas.microsoft.com/office/drawing/2014/main" id="{DC415F15-B182-4D12-8F31-FAAE839E5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1" name="Picture 186">
          <a:extLst>
            <a:ext uri="{FF2B5EF4-FFF2-40B4-BE49-F238E27FC236}">
              <a16:creationId xmlns:a16="http://schemas.microsoft.com/office/drawing/2014/main" id="{1713A16C-4569-42D1-A877-FC25E7454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2" name="Picture 187">
          <a:extLst>
            <a:ext uri="{FF2B5EF4-FFF2-40B4-BE49-F238E27FC236}">
              <a16:creationId xmlns:a16="http://schemas.microsoft.com/office/drawing/2014/main" id="{259ABF41-CC47-4DA3-883D-D2893D83D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3" name="Picture 188">
          <a:extLst>
            <a:ext uri="{FF2B5EF4-FFF2-40B4-BE49-F238E27FC236}">
              <a16:creationId xmlns:a16="http://schemas.microsoft.com/office/drawing/2014/main" id="{69F8DB19-27B6-4332-A68A-38FF006CB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4" name="Picture 189">
          <a:extLst>
            <a:ext uri="{FF2B5EF4-FFF2-40B4-BE49-F238E27FC236}">
              <a16:creationId xmlns:a16="http://schemas.microsoft.com/office/drawing/2014/main" id="{6EBADAF8-4CBD-43BC-A7EF-C86FB453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5" name="Picture 191">
          <a:extLst>
            <a:ext uri="{FF2B5EF4-FFF2-40B4-BE49-F238E27FC236}">
              <a16:creationId xmlns:a16="http://schemas.microsoft.com/office/drawing/2014/main" id="{F98B034B-8F6F-4B45-A6CA-E5D13B3BF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6" name="Picture 166">
          <a:extLst>
            <a:ext uri="{FF2B5EF4-FFF2-40B4-BE49-F238E27FC236}">
              <a16:creationId xmlns:a16="http://schemas.microsoft.com/office/drawing/2014/main" id="{4E638CEF-97FF-4131-A375-CD3D0816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7" name="Picture 171">
          <a:extLst>
            <a:ext uri="{FF2B5EF4-FFF2-40B4-BE49-F238E27FC236}">
              <a16:creationId xmlns:a16="http://schemas.microsoft.com/office/drawing/2014/main" id="{925B2EC3-2131-4826-8397-8607D24F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8" name="Picture 185">
          <a:extLst>
            <a:ext uri="{FF2B5EF4-FFF2-40B4-BE49-F238E27FC236}">
              <a16:creationId xmlns:a16="http://schemas.microsoft.com/office/drawing/2014/main" id="{B54AD18A-BD2B-44B6-A0D2-CE0B2BB57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9" name="Picture 186">
          <a:extLst>
            <a:ext uri="{FF2B5EF4-FFF2-40B4-BE49-F238E27FC236}">
              <a16:creationId xmlns:a16="http://schemas.microsoft.com/office/drawing/2014/main" id="{EBC5D8D1-771D-40FB-AF14-0170E3571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0" name="Picture 187">
          <a:extLst>
            <a:ext uri="{FF2B5EF4-FFF2-40B4-BE49-F238E27FC236}">
              <a16:creationId xmlns:a16="http://schemas.microsoft.com/office/drawing/2014/main" id="{1A21B743-211A-433F-8464-B1D3E61E2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1" name="Picture 188">
          <a:extLst>
            <a:ext uri="{FF2B5EF4-FFF2-40B4-BE49-F238E27FC236}">
              <a16:creationId xmlns:a16="http://schemas.microsoft.com/office/drawing/2014/main" id="{840C9D33-2081-44F8-8FA7-C561ACBC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2" name="Picture 189">
          <a:extLst>
            <a:ext uri="{FF2B5EF4-FFF2-40B4-BE49-F238E27FC236}">
              <a16:creationId xmlns:a16="http://schemas.microsoft.com/office/drawing/2014/main" id="{21AA7A22-6E74-4E3B-BF1D-95CE82C7A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3" name="Picture 191">
          <a:extLst>
            <a:ext uri="{FF2B5EF4-FFF2-40B4-BE49-F238E27FC236}">
              <a16:creationId xmlns:a16="http://schemas.microsoft.com/office/drawing/2014/main" id="{B520C6FB-D7F8-4899-985C-B58259DF9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4" name="Picture 166">
          <a:extLst>
            <a:ext uri="{FF2B5EF4-FFF2-40B4-BE49-F238E27FC236}">
              <a16:creationId xmlns:a16="http://schemas.microsoft.com/office/drawing/2014/main" id="{60CC3DF6-7576-4A8D-8F5D-907627722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5" name="Picture 171">
          <a:extLst>
            <a:ext uri="{FF2B5EF4-FFF2-40B4-BE49-F238E27FC236}">
              <a16:creationId xmlns:a16="http://schemas.microsoft.com/office/drawing/2014/main" id="{08CCC2EF-7B4B-4BD0-886D-92462A65B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6" name="Picture 185">
          <a:extLst>
            <a:ext uri="{FF2B5EF4-FFF2-40B4-BE49-F238E27FC236}">
              <a16:creationId xmlns:a16="http://schemas.microsoft.com/office/drawing/2014/main" id="{533E36E3-0C1F-4A50-BF62-2B232E6D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7" name="Picture 186">
          <a:extLst>
            <a:ext uri="{FF2B5EF4-FFF2-40B4-BE49-F238E27FC236}">
              <a16:creationId xmlns:a16="http://schemas.microsoft.com/office/drawing/2014/main" id="{0E651D2E-7037-495E-A836-304BBEA34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8" name="Picture 187">
          <a:extLst>
            <a:ext uri="{FF2B5EF4-FFF2-40B4-BE49-F238E27FC236}">
              <a16:creationId xmlns:a16="http://schemas.microsoft.com/office/drawing/2014/main" id="{0051873D-D59F-400B-82AD-8CBE7072B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9" name="Picture 188">
          <a:extLst>
            <a:ext uri="{FF2B5EF4-FFF2-40B4-BE49-F238E27FC236}">
              <a16:creationId xmlns:a16="http://schemas.microsoft.com/office/drawing/2014/main" id="{DDF01AA2-B897-4EA2-BFB1-A7E7C3E7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0" name="Picture 189">
          <a:extLst>
            <a:ext uri="{FF2B5EF4-FFF2-40B4-BE49-F238E27FC236}">
              <a16:creationId xmlns:a16="http://schemas.microsoft.com/office/drawing/2014/main" id="{35160AF9-A0E1-4AF7-A531-BC45A74EE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1" name="Picture 191">
          <a:extLst>
            <a:ext uri="{FF2B5EF4-FFF2-40B4-BE49-F238E27FC236}">
              <a16:creationId xmlns:a16="http://schemas.microsoft.com/office/drawing/2014/main" id="{987836A5-EC7F-4B86-9EBD-680D0A13C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2" name="Picture 166">
          <a:extLst>
            <a:ext uri="{FF2B5EF4-FFF2-40B4-BE49-F238E27FC236}">
              <a16:creationId xmlns:a16="http://schemas.microsoft.com/office/drawing/2014/main" id="{9FF37678-9963-477B-A427-221B3A4BB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3" name="Picture 171">
          <a:extLst>
            <a:ext uri="{FF2B5EF4-FFF2-40B4-BE49-F238E27FC236}">
              <a16:creationId xmlns:a16="http://schemas.microsoft.com/office/drawing/2014/main" id="{C247B17C-A0D6-41AD-95DB-C89DC2FB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4" name="Picture 185">
          <a:extLst>
            <a:ext uri="{FF2B5EF4-FFF2-40B4-BE49-F238E27FC236}">
              <a16:creationId xmlns:a16="http://schemas.microsoft.com/office/drawing/2014/main" id="{81E21107-BE92-43C7-BE39-B392CEEF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5" name="Picture 186">
          <a:extLst>
            <a:ext uri="{FF2B5EF4-FFF2-40B4-BE49-F238E27FC236}">
              <a16:creationId xmlns:a16="http://schemas.microsoft.com/office/drawing/2014/main" id="{F0A19A36-6F40-4678-A3BF-EE1452AF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6" name="Picture 187">
          <a:extLst>
            <a:ext uri="{FF2B5EF4-FFF2-40B4-BE49-F238E27FC236}">
              <a16:creationId xmlns:a16="http://schemas.microsoft.com/office/drawing/2014/main" id="{D7F09D82-6CAD-4539-B1D9-88AA4B08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7" name="Picture 188">
          <a:extLst>
            <a:ext uri="{FF2B5EF4-FFF2-40B4-BE49-F238E27FC236}">
              <a16:creationId xmlns:a16="http://schemas.microsoft.com/office/drawing/2014/main" id="{F891EFDE-997D-4F55-8F79-CB2B8D0BD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8" name="Picture 189">
          <a:extLst>
            <a:ext uri="{FF2B5EF4-FFF2-40B4-BE49-F238E27FC236}">
              <a16:creationId xmlns:a16="http://schemas.microsoft.com/office/drawing/2014/main" id="{81A43F94-FCEF-48BB-9346-6D7F4C787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9" name="Picture 191">
          <a:extLst>
            <a:ext uri="{FF2B5EF4-FFF2-40B4-BE49-F238E27FC236}">
              <a16:creationId xmlns:a16="http://schemas.microsoft.com/office/drawing/2014/main" id="{34B8BEC1-3FAB-4C3A-BBF0-FE0D29196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356675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247</xdr:row>
      <xdr:rowOff>15240</xdr:rowOff>
    </xdr:from>
    <xdr:to>
      <xdr:col>1</xdr:col>
      <xdr:colOff>1548765</xdr:colOff>
      <xdr:row>247</xdr:row>
      <xdr:rowOff>15240</xdr:rowOff>
    </xdr:to>
    <xdr:pic>
      <xdr:nvPicPr>
        <xdr:cNvPr id="100" name="Picture 191">
          <a:extLst>
            <a:ext uri="{FF2B5EF4-FFF2-40B4-BE49-F238E27FC236}">
              <a16:creationId xmlns:a16="http://schemas.microsoft.com/office/drawing/2014/main" id="{458B346B-C7FA-49F5-A8C3-1FB75552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1052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248</xdr:row>
      <xdr:rowOff>15240</xdr:rowOff>
    </xdr:from>
    <xdr:to>
      <xdr:col>1</xdr:col>
      <xdr:colOff>1548765</xdr:colOff>
      <xdr:row>248</xdr:row>
      <xdr:rowOff>15240</xdr:rowOff>
    </xdr:to>
    <xdr:pic>
      <xdr:nvPicPr>
        <xdr:cNvPr id="101" name="Picture 191">
          <a:extLst>
            <a:ext uri="{FF2B5EF4-FFF2-40B4-BE49-F238E27FC236}">
              <a16:creationId xmlns:a16="http://schemas.microsoft.com/office/drawing/2014/main" id="{DE8CBBEA-58E3-4E40-B5C5-CE8FF958C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2385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249</xdr:row>
      <xdr:rowOff>15240</xdr:rowOff>
    </xdr:from>
    <xdr:to>
      <xdr:col>1</xdr:col>
      <xdr:colOff>1548765</xdr:colOff>
      <xdr:row>249</xdr:row>
      <xdr:rowOff>15240</xdr:rowOff>
    </xdr:to>
    <xdr:pic>
      <xdr:nvPicPr>
        <xdr:cNvPr id="102" name="Picture 191">
          <a:extLst>
            <a:ext uri="{FF2B5EF4-FFF2-40B4-BE49-F238E27FC236}">
              <a16:creationId xmlns:a16="http://schemas.microsoft.com/office/drawing/2014/main" id="{703CC7CB-A46C-421D-9FDB-18C41781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3719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250</xdr:row>
      <xdr:rowOff>15240</xdr:rowOff>
    </xdr:from>
    <xdr:to>
      <xdr:col>1</xdr:col>
      <xdr:colOff>1548765</xdr:colOff>
      <xdr:row>250</xdr:row>
      <xdr:rowOff>15240</xdr:rowOff>
    </xdr:to>
    <xdr:pic>
      <xdr:nvPicPr>
        <xdr:cNvPr id="103" name="Picture 191">
          <a:extLst>
            <a:ext uri="{FF2B5EF4-FFF2-40B4-BE49-F238E27FC236}">
              <a16:creationId xmlns:a16="http://schemas.microsoft.com/office/drawing/2014/main" id="{4DA1D48B-A390-46D9-BBCD-65692B84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5052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251</xdr:row>
      <xdr:rowOff>15240</xdr:rowOff>
    </xdr:from>
    <xdr:to>
      <xdr:col>1</xdr:col>
      <xdr:colOff>1548765</xdr:colOff>
      <xdr:row>251</xdr:row>
      <xdr:rowOff>15240</xdr:rowOff>
    </xdr:to>
    <xdr:pic>
      <xdr:nvPicPr>
        <xdr:cNvPr id="104" name="Picture 191">
          <a:extLst>
            <a:ext uri="{FF2B5EF4-FFF2-40B4-BE49-F238E27FC236}">
              <a16:creationId xmlns:a16="http://schemas.microsoft.com/office/drawing/2014/main" id="{6A649ADA-FF45-4BAC-9FBF-256086C9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6386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252</xdr:row>
      <xdr:rowOff>15240</xdr:rowOff>
    </xdr:from>
    <xdr:to>
      <xdr:col>1</xdr:col>
      <xdr:colOff>1548765</xdr:colOff>
      <xdr:row>252</xdr:row>
      <xdr:rowOff>15240</xdr:rowOff>
    </xdr:to>
    <xdr:pic>
      <xdr:nvPicPr>
        <xdr:cNvPr id="105" name="Picture 191">
          <a:extLst>
            <a:ext uri="{FF2B5EF4-FFF2-40B4-BE49-F238E27FC236}">
              <a16:creationId xmlns:a16="http://schemas.microsoft.com/office/drawing/2014/main" id="{844B5E8C-1722-4BA8-A5A1-F26820512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7719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253</xdr:row>
      <xdr:rowOff>15240</xdr:rowOff>
    </xdr:from>
    <xdr:to>
      <xdr:col>1</xdr:col>
      <xdr:colOff>1548765</xdr:colOff>
      <xdr:row>253</xdr:row>
      <xdr:rowOff>15240</xdr:rowOff>
    </xdr:to>
    <xdr:pic>
      <xdr:nvPicPr>
        <xdr:cNvPr id="106" name="Picture 191">
          <a:extLst>
            <a:ext uri="{FF2B5EF4-FFF2-40B4-BE49-F238E27FC236}">
              <a16:creationId xmlns:a16="http://schemas.microsoft.com/office/drawing/2014/main" id="{C1ABAFC5-CF68-40D0-87C0-768E8FF76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9053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254</xdr:row>
      <xdr:rowOff>15240</xdr:rowOff>
    </xdr:from>
    <xdr:to>
      <xdr:col>1</xdr:col>
      <xdr:colOff>1548765</xdr:colOff>
      <xdr:row>254</xdr:row>
      <xdr:rowOff>15240</xdr:rowOff>
    </xdr:to>
    <xdr:pic>
      <xdr:nvPicPr>
        <xdr:cNvPr id="107" name="Picture 191">
          <a:extLst>
            <a:ext uri="{FF2B5EF4-FFF2-40B4-BE49-F238E27FC236}">
              <a16:creationId xmlns:a16="http://schemas.microsoft.com/office/drawing/2014/main" id="{E0E3C327-EEA8-4B67-AAF1-4481473C7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0386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251</xdr:row>
      <xdr:rowOff>15240</xdr:rowOff>
    </xdr:from>
    <xdr:to>
      <xdr:col>1</xdr:col>
      <xdr:colOff>1548765</xdr:colOff>
      <xdr:row>251</xdr:row>
      <xdr:rowOff>15240</xdr:rowOff>
    </xdr:to>
    <xdr:pic>
      <xdr:nvPicPr>
        <xdr:cNvPr id="108" name="Picture 191">
          <a:extLst>
            <a:ext uri="{FF2B5EF4-FFF2-40B4-BE49-F238E27FC236}">
              <a16:creationId xmlns:a16="http://schemas.microsoft.com/office/drawing/2014/main" id="{1C38D633-2DE7-4E5B-916A-40F7E651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6386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252</xdr:row>
      <xdr:rowOff>15240</xdr:rowOff>
    </xdr:from>
    <xdr:to>
      <xdr:col>1</xdr:col>
      <xdr:colOff>1548765</xdr:colOff>
      <xdr:row>252</xdr:row>
      <xdr:rowOff>15240</xdr:rowOff>
    </xdr:to>
    <xdr:pic>
      <xdr:nvPicPr>
        <xdr:cNvPr id="109" name="Picture 191">
          <a:extLst>
            <a:ext uri="{FF2B5EF4-FFF2-40B4-BE49-F238E27FC236}">
              <a16:creationId xmlns:a16="http://schemas.microsoft.com/office/drawing/2014/main" id="{75917A73-7CCA-4545-A75E-1DBB6DB2C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7719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253</xdr:row>
      <xdr:rowOff>15240</xdr:rowOff>
    </xdr:from>
    <xdr:to>
      <xdr:col>1</xdr:col>
      <xdr:colOff>1548765</xdr:colOff>
      <xdr:row>253</xdr:row>
      <xdr:rowOff>15240</xdr:rowOff>
    </xdr:to>
    <xdr:pic>
      <xdr:nvPicPr>
        <xdr:cNvPr id="110" name="Picture 191">
          <a:extLst>
            <a:ext uri="{FF2B5EF4-FFF2-40B4-BE49-F238E27FC236}">
              <a16:creationId xmlns:a16="http://schemas.microsoft.com/office/drawing/2014/main" id="{6EF36F52-B0D7-41CD-B137-67CC8E7F1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9053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254</xdr:row>
      <xdr:rowOff>15240</xdr:rowOff>
    </xdr:from>
    <xdr:to>
      <xdr:col>1</xdr:col>
      <xdr:colOff>1548765</xdr:colOff>
      <xdr:row>254</xdr:row>
      <xdr:rowOff>15240</xdr:rowOff>
    </xdr:to>
    <xdr:pic>
      <xdr:nvPicPr>
        <xdr:cNvPr id="111" name="Picture 191">
          <a:extLst>
            <a:ext uri="{FF2B5EF4-FFF2-40B4-BE49-F238E27FC236}">
              <a16:creationId xmlns:a16="http://schemas.microsoft.com/office/drawing/2014/main" id="{845431ED-14BF-4F78-ABA4-FF6E31507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0386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250</xdr:row>
      <xdr:rowOff>15240</xdr:rowOff>
    </xdr:from>
    <xdr:to>
      <xdr:col>1</xdr:col>
      <xdr:colOff>1548765</xdr:colOff>
      <xdr:row>250</xdr:row>
      <xdr:rowOff>15240</xdr:rowOff>
    </xdr:to>
    <xdr:pic>
      <xdr:nvPicPr>
        <xdr:cNvPr id="112" name="Picture 191">
          <a:extLst>
            <a:ext uri="{FF2B5EF4-FFF2-40B4-BE49-F238E27FC236}">
              <a16:creationId xmlns:a16="http://schemas.microsoft.com/office/drawing/2014/main" id="{26DA0EA6-5F3C-4009-B1FC-1E6FD485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5052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251</xdr:row>
      <xdr:rowOff>15240</xdr:rowOff>
    </xdr:from>
    <xdr:to>
      <xdr:col>1</xdr:col>
      <xdr:colOff>1548765</xdr:colOff>
      <xdr:row>251</xdr:row>
      <xdr:rowOff>15240</xdr:rowOff>
    </xdr:to>
    <xdr:pic>
      <xdr:nvPicPr>
        <xdr:cNvPr id="113" name="Picture 191">
          <a:extLst>
            <a:ext uri="{FF2B5EF4-FFF2-40B4-BE49-F238E27FC236}">
              <a16:creationId xmlns:a16="http://schemas.microsoft.com/office/drawing/2014/main" id="{84BCC921-8072-4862-A3DF-BD7DD7DDF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6386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252</xdr:row>
      <xdr:rowOff>15240</xdr:rowOff>
    </xdr:from>
    <xdr:to>
      <xdr:col>1</xdr:col>
      <xdr:colOff>1548765</xdr:colOff>
      <xdr:row>252</xdr:row>
      <xdr:rowOff>15240</xdr:rowOff>
    </xdr:to>
    <xdr:pic>
      <xdr:nvPicPr>
        <xdr:cNvPr id="114" name="Picture 191">
          <a:extLst>
            <a:ext uri="{FF2B5EF4-FFF2-40B4-BE49-F238E27FC236}">
              <a16:creationId xmlns:a16="http://schemas.microsoft.com/office/drawing/2014/main" id="{6AEC3D23-2A7C-4982-ADD9-7FCCC2FCF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7719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253</xdr:row>
      <xdr:rowOff>15240</xdr:rowOff>
    </xdr:from>
    <xdr:to>
      <xdr:col>1</xdr:col>
      <xdr:colOff>1548765</xdr:colOff>
      <xdr:row>253</xdr:row>
      <xdr:rowOff>15240</xdr:rowOff>
    </xdr:to>
    <xdr:pic>
      <xdr:nvPicPr>
        <xdr:cNvPr id="115" name="Picture 191">
          <a:extLst>
            <a:ext uri="{FF2B5EF4-FFF2-40B4-BE49-F238E27FC236}">
              <a16:creationId xmlns:a16="http://schemas.microsoft.com/office/drawing/2014/main" id="{BD8C9E6B-7431-4730-87C8-56565512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9053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254</xdr:row>
      <xdr:rowOff>15240</xdr:rowOff>
    </xdr:from>
    <xdr:to>
      <xdr:col>1</xdr:col>
      <xdr:colOff>1548765</xdr:colOff>
      <xdr:row>254</xdr:row>
      <xdr:rowOff>15240</xdr:rowOff>
    </xdr:to>
    <xdr:pic>
      <xdr:nvPicPr>
        <xdr:cNvPr id="116" name="Picture 191">
          <a:extLst>
            <a:ext uri="{FF2B5EF4-FFF2-40B4-BE49-F238E27FC236}">
              <a16:creationId xmlns:a16="http://schemas.microsoft.com/office/drawing/2014/main" id="{9FC04ECE-9B81-45C2-83E2-E426D293B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0386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255</xdr:row>
      <xdr:rowOff>15240</xdr:rowOff>
    </xdr:from>
    <xdr:to>
      <xdr:col>1</xdr:col>
      <xdr:colOff>1548765</xdr:colOff>
      <xdr:row>255</xdr:row>
      <xdr:rowOff>15240</xdr:rowOff>
    </xdr:to>
    <xdr:pic>
      <xdr:nvPicPr>
        <xdr:cNvPr id="117" name="Picture 191">
          <a:extLst>
            <a:ext uri="{FF2B5EF4-FFF2-40B4-BE49-F238E27FC236}">
              <a16:creationId xmlns:a16="http://schemas.microsoft.com/office/drawing/2014/main" id="{4AC54248-8447-482D-89F7-E78A1AB4F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1720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255</xdr:row>
      <xdr:rowOff>15240</xdr:rowOff>
    </xdr:from>
    <xdr:to>
      <xdr:col>1</xdr:col>
      <xdr:colOff>1548765</xdr:colOff>
      <xdr:row>255</xdr:row>
      <xdr:rowOff>15240</xdr:rowOff>
    </xdr:to>
    <xdr:pic>
      <xdr:nvPicPr>
        <xdr:cNvPr id="118" name="Picture 191">
          <a:extLst>
            <a:ext uri="{FF2B5EF4-FFF2-40B4-BE49-F238E27FC236}">
              <a16:creationId xmlns:a16="http://schemas.microsoft.com/office/drawing/2014/main" id="{64703479-C594-47BE-9219-EB74EB395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1720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255</xdr:row>
      <xdr:rowOff>15240</xdr:rowOff>
    </xdr:from>
    <xdr:to>
      <xdr:col>1</xdr:col>
      <xdr:colOff>1548765</xdr:colOff>
      <xdr:row>255</xdr:row>
      <xdr:rowOff>15240</xdr:rowOff>
    </xdr:to>
    <xdr:pic>
      <xdr:nvPicPr>
        <xdr:cNvPr id="119" name="Picture 191">
          <a:extLst>
            <a:ext uri="{FF2B5EF4-FFF2-40B4-BE49-F238E27FC236}">
              <a16:creationId xmlns:a16="http://schemas.microsoft.com/office/drawing/2014/main" id="{FB3C586E-9B5D-4FF1-B5E5-DC7A360F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1720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132522</xdr:colOff>
      <xdr:row>255</xdr:row>
      <xdr:rowOff>82826</xdr:rowOff>
    </xdr:from>
    <xdr:to>
      <xdr:col>12</xdr:col>
      <xdr:colOff>263967</xdr:colOff>
      <xdr:row>255</xdr:row>
      <xdr:rowOff>82826</xdr:rowOff>
    </xdr:to>
    <xdr:pic>
      <xdr:nvPicPr>
        <xdr:cNvPr id="120" name="Picture 191">
          <a:extLst>
            <a:ext uri="{FF2B5EF4-FFF2-40B4-BE49-F238E27FC236}">
              <a16:creationId xmlns:a16="http://schemas.microsoft.com/office/drawing/2014/main" id="{329BE511-C166-496E-8E99-389F326C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7522" y="35239601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202096</xdr:colOff>
      <xdr:row>255</xdr:row>
      <xdr:rowOff>105340</xdr:rowOff>
    </xdr:from>
    <xdr:to>
      <xdr:col>12</xdr:col>
      <xdr:colOff>333541</xdr:colOff>
      <xdr:row>255</xdr:row>
      <xdr:rowOff>105340</xdr:rowOff>
    </xdr:to>
    <xdr:pic>
      <xdr:nvPicPr>
        <xdr:cNvPr id="121" name="Picture 191">
          <a:extLst>
            <a:ext uri="{FF2B5EF4-FFF2-40B4-BE49-F238E27FC236}">
              <a16:creationId xmlns:a16="http://schemas.microsoft.com/office/drawing/2014/main" id="{EA393CA9-5D33-4E8F-8C11-38CBAC9D3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7096" y="352621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258</xdr:row>
      <xdr:rowOff>15240</xdr:rowOff>
    </xdr:from>
    <xdr:to>
      <xdr:col>1</xdr:col>
      <xdr:colOff>1548765</xdr:colOff>
      <xdr:row>258</xdr:row>
      <xdr:rowOff>15240</xdr:rowOff>
    </xdr:to>
    <xdr:pic>
      <xdr:nvPicPr>
        <xdr:cNvPr id="122" name="Picture 191">
          <a:extLst>
            <a:ext uri="{FF2B5EF4-FFF2-40B4-BE49-F238E27FC236}">
              <a16:creationId xmlns:a16="http://schemas.microsoft.com/office/drawing/2014/main" id="{6668D9A5-1824-4F00-82E1-6A695864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5720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258</xdr:row>
      <xdr:rowOff>15240</xdr:rowOff>
    </xdr:from>
    <xdr:to>
      <xdr:col>1</xdr:col>
      <xdr:colOff>1548765</xdr:colOff>
      <xdr:row>258</xdr:row>
      <xdr:rowOff>15240</xdr:rowOff>
    </xdr:to>
    <xdr:pic>
      <xdr:nvPicPr>
        <xdr:cNvPr id="123" name="Picture 191">
          <a:extLst>
            <a:ext uri="{FF2B5EF4-FFF2-40B4-BE49-F238E27FC236}">
              <a16:creationId xmlns:a16="http://schemas.microsoft.com/office/drawing/2014/main" id="{8436D55D-134C-43AE-AD3F-414905340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5720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258</xdr:row>
      <xdr:rowOff>15240</xdr:rowOff>
    </xdr:from>
    <xdr:to>
      <xdr:col>1</xdr:col>
      <xdr:colOff>1548765</xdr:colOff>
      <xdr:row>258</xdr:row>
      <xdr:rowOff>15240</xdr:rowOff>
    </xdr:to>
    <xdr:pic>
      <xdr:nvPicPr>
        <xdr:cNvPr id="124" name="Picture 191">
          <a:extLst>
            <a:ext uri="{FF2B5EF4-FFF2-40B4-BE49-F238E27FC236}">
              <a16:creationId xmlns:a16="http://schemas.microsoft.com/office/drawing/2014/main" id="{B20AED36-B59C-4C06-A52D-8EB07CE33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5720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271</xdr:row>
      <xdr:rowOff>15240</xdr:rowOff>
    </xdr:from>
    <xdr:to>
      <xdr:col>1</xdr:col>
      <xdr:colOff>1548765</xdr:colOff>
      <xdr:row>271</xdr:row>
      <xdr:rowOff>15240</xdr:rowOff>
    </xdr:to>
    <xdr:pic>
      <xdr:nvPicPr>
        <xdr:cNvPr id="125" name="Picture 191">
          <a:extLst>
            <a:ext uri="{FF2B5EF4-FFF2-40B4-BE49-F238E27FC236}">
              <a16:creationId xmlns:a16="http://schemas.microsoft.com/office/drawing/2014/main" id="{AFFBC1FC-D79E-456E-96E6-8155D779F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74199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271</xdr:row>
      <xdr:rowOff>15240</xdr:rowOff>
    </xdr:from>
    <xdr:to>
      <xdr:col>1</xdr:col>
      <xdr:colOff>1548765</xdr:colOff>
      <xdr:row>271</xdr:row>
      <xdr:rowOff>15240</xdr:rowOff>
    </xdr:to>
    <xdr:pic>
      <xdr:nvPicPr>
        <xdr:cNvPr id="126" name="Picture 191">
          <a:extLst>
            <a:ext uri="{FF2B5EF4-FFF2-40B4-BE49-F238E27FC236}">
              <a16:creationId xmlns:a16="http://schemas.microsoft.com/office/drawing/2014/main" id="{FC3A1A2B-6C5C-43D7-A2FC-808349A3D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74199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271</xdr:row>
      <xdr:rowOff>15240</xdr:rowOff>
    </xdr:from>
    <xdr:to>
      <xdr:col>1</xdr:col>
      <xdr:colOff>1548765</xdr:colOff>
      <xdr:row>271</xdr:row>
      <xdr:rowOff>15240</xdr:rowOff>
    </xdr:to>
    <xdr:pic>
      <xdr:nvPicPr>
        <xdr:cNvPr id="127" name="Picture 191">
          <a:extLst>
            <a:ext uri="{FF2B5EF4-FFF2-40B4-BE49-F238E27FC236}">
              <a16:creationId xmlns:a16="http://schemas.microsoft.com/office/drawing/2014/main" id="{E1DDF0F0-4727-46A4-8DC9-CD5B550A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74199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253</xdr:row>
      <xdr:rowOff>0</xdr:rowOff>
    </xdr:from>
    <xdr:to>
      <xdr:col>9</xdr:col>
      <xdr:colOff>131445</xdr:colOff>
      <xdr:row>253</xdr:row>
      <xdr:rowOff>0</xdr:rowOff>
    </xdr:to>
    <xdr:pic>
      <xdr:nvPicPr>
        <xdr:cNvPr id="128" name="Picture 191">
          <a:extLst>
            <a:ext uri="{FF2B5EF4-FFF2-40B4-BE49-F238E27FC236}">
              <a16:creationId xmlns:a16="http://schemas.microsoft.com/office/drawing/2014/main" id="{5C891551-6D75-45D9-BD69-D60E751E4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3489007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29" name="Picture 166">
          <a:extLst>
            <a:ext uri="{FF2B5EF4-FFF2-40B4-BE49-F238E27FC236}">
              <a16:creationId xmlns:a16="http://schemas.microsoft.com/office/drawing/2014/main" id="{EB16D724-91F0-4587-8064-5DA215A76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0" name="Picture 171">
          <a:extLst>
            <a:ext uri="{FF2B5EF4-FFF2-40B4-BE49-F238E27FC236}">
              <a16:creationId xmlns:a16="http://schemas.microsoft.com/office/drawing/2014/main" id="{70CCE4E0-0AFD-4FC3-9100-16514CC5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1" name="Picture 185">
          <a:extLst>
            <a:ext uri="{FF2B5EF4-FFF2-40B4-BE49-F238E27FC236}">
              <a16:creationId xmlns:a16="http://schemas.microsoft.com/office/drawing/2014/main" id="{89E90B88-B8B4-47D1-B10E-F3DF7309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2" name="Picture 186">
          <a:extLst>
            <a:ext uri="{FF2B5EF4-FFF2-40B4-BE49-F238E27FC236}">
              <a16:creationId xmlns:a16="http://schemas.microsoft.com/office/drawing/2014/main" id="{11C49B98-8322-4B1B-BDD9-9CB8EA82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3" name="Picture 187">
          <a:extLst>
            <a:ext uri="{FF2B5EF4-FFF2-40B4-BE49-F238E27FC236}">
              <a16:creationId xmlns:a16="http://schemas.microsoft.com/office/drawing/2014/main" id="{EA04C83E-06F5-423E-9573-E59FDECF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4" name="Picture 188">
          <a:extLst>
            <a:ext uri="{FF2B5EF4-FFF2-40B4-BE49-F238E27FC236}">
              <a16:creationId xmlns:a16="http://schemas.microsoft.com/office/drawing/2014/main" id="{578CADC5-D6D4-4A0A-8C1C-F10396B1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5" name="Picture 189">
          <a:extLst>
            <a:ext uri="{FF2B5EF4-FFF2-40B4-BE49-F238E27FC236}">
              <a16:creationId xmlns:a16="http://schemas.microsoft.com/office/drawing/2014/main" id="{BE4F2EB9-7672-48F0-B6D1-30C592941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161925</xdr:colOff>
      <xdr:row>27</xdr:row>
      <xdr:rowOff>123825</xdr:rowOff>
    </xdr:from>
    <xdr:to>
      <xdr:col>12</xdr:col>
      <xdr:colOff>161925</xdr:colOff>
      <xdr:row>27</xdr:row>
      <xdr:rowOff>123825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5EF662EA-86BE-4240-855A-B2B2C1D0F1D5}"/>
            </a:ext>
          </a:extLst>
        </xdr:cNvPr>
        <xdr:cNvSpPr>
          <a:spLocks noChangeShapeType="1"/>
        </xdr:cNvSpPr>
      </xdr:nvSpPr>
      <xdr:spPr bwMode="auto">
        <a:xfrm>
          <a:off x="6362700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28</xdr:row>
      <xdr:rowOff>123825</xdr:rowOff>
    </xdr:from>
    <xdr:to>
      <xdr:col>12</xdr:col>
      <xdr:colOff>161925</xdr:colOff>
      <xdr:row>28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F3E49773-A7FB-4854-A0E6-8E318B826A83}"/>
            </a:ext>
          </a:extLst>
        </xdr:cNvPr>
        <xdr:cNvSpPr>
          <a:spLocks noChangeShapeType="1"/>
        </xdr:cNvSpPr>
      </xdr:nvSpPr>
      <xdr:spPr bwMode="auto">
        <a:xfrm>
          <a:off x="636270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28</xdr:row>
      <xdr:rowOff>123825</xdr:rowOff>
    </xdr:from>
    <xdr:to>
      <xdr:col>12</xdr:col>
      <xdr:colOff>161925</xdr:colOff>
      <xdr:row>28</xdr:row>
      <xdr:rowOff>123825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0809E637-40EF-49EA-88DE-BE5DCA1A4199}"/>
            </a:ext>
          </a:extLst>
        </xdr:cNvPr>
        <xdr:cNvSpPr>
          <a:spLocks noChangeShapeType="1"/>
        </xdr:cNvSpPr>
      </xdr:nvSpPr>
      <xdr:spPr bwMode="auto">
        <a:xfrm>
          <a:off x="636270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85725</xdr:colOff>
      <xdr:row>26</xdr:row>
      <xdr:rowOff>0</xdr:rowOff>
    </xdr:to>
    <xdr:pic>
      <xdr:nvPicPr>
        <xdr:cNvPr id="139" name="Picture 166">
          <a:extLst>
            <a:ext uri="{FF2B5EF4-FFF2-40B4-BE49-F238E27FC236}">
              <a16:creationId xmlns:a16="http://schemas.microsoft.com/office/drawing/2014/main" id="{6117D9F6-9F58-408B-92AD-CCC5B64FA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78230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85725</xdr:colOff>
      <xdr:row>26</xdr:row>
      <xdr:rowOff>0</xdr:rowOff>
    </xdr:to>
    <xdr:pic>
      <xdr:nvPicPr>
        <xdr:cNvPr id="140" name="Picture 171">
          <a:extLst>
            <a:ext uri="{FF2B5EF4-FFF2-40B4-BE49-F238E27FC236}">
              <a16:creationId xmlns:a16="http://schemas.microsoft.com/office/drawing/2014/main" id="{C98FF6C9-92FC-4598-82DA-06C131CC1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78230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85725</xdr:colOff>
      <xdr:row>26</xdr:row>
      <xdr:rowOff>0</xdr:rowOff>
    </xdr:to>
    <xdr:pic>
      <xdr:nvPicPr>
        <xdr:cNvPr id="141" name="Picture 185">
          <a:extLst>
            <a:ext uri="{FF2B5EF4-FFF2-40B4-BE49-F238E27FC236}">
              <a16:creationId xmlns:a16="http://schemas.microsoft.com/office/drawing/2014/main" id="{70C0B39B-0A75-427E-BC2A-093604A8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78230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85725</xdr:colOff>
      <xdr:row>26</xdr:row>
      <xdr:rowOff>0</xdr:rowOff>
    </xdr:to>
    <xdr:pic>
      <xdr:nvPicPr>
        <xdr:cNvPr id="142" name="Picture 186">
          <a:extLst>
            <a:ext uri="{FF2B5EF4-FFF2-40B4-BE49-F238E27FC236}">
              <a16:creationId xmlns:a16="http://schemas.microsoft.com/office/drawing/2014/main" id="{8C822753-E938-434E-8490-A189439B0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78230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85725</xdr:colOff>
      <xdr:row>26</xdr:row>
      <xdr:rowOff>0</xdr:rowOff>
    </xdr:to>
    <xdr:pic>
      <xdr:nvPicPr>
        <xdr:cNvPr id="143" name="Picture 187">
          <a:extLst>
            <a:ext uri="{FF2B5EF4-FFF2-40B4-BE49-F238E27FC236}">
              <a16:creationId xmlns:a16="http://schemas.microsoft.com/office/drawing/2014/main" id="{03A89D38-1D33-4D65-8ABE-08E11AC49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78230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161925</xdr:colOff>
      <xdr:row>28</xdr:row>
      <xdr:rowOff>123825</xdr:rowOff>
    </xdr:from>
    <xdr:to>
      <xdr:col>12</xdr:col>
      <xdr:colOff>161925</xdr:colOff>
      <xdr:row>28</xdr:row>
      <xdr:rowOff>123825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4A94106C-683C-42DC-A2E6-F43A6968677D}"/>
            </a:ext>
          </a:extLst>
        </xdr:cNvPr>
        <xdr:cNvSpPr>
          <a:spLocks noChangeShapeType="1"/>
        </xdr:cNvSpPr>
      </xdr:nvSpPr>
      <xdr:spPr bwMode="auto">
        <a:xfrm>
          <a:off x="636270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25</xdr:row>
      <xdr:rowOff>123825</xdr:rowOff>
    </xdr:from>
    <xdr:to>
      <xdr:col>12</xdr:col>
      <xdr:colOff>161925</xdr:colOff>
      <xdr:row>25</xdr:row>
      <xdr:rowOff>123825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5B73ADB3-5185-4713-B5D3-E4A10D9926E7}"/>
            </a:ext>
          </a:extLst>
        </xdr:cNvPr>
        <xdr:cNvSpPr>
          <a:spLocks noChangeShapeType="1"/>
        </xdr:cNvSpPr>
      </xdr:nvSpPr>
      <xdr:spPr bwMode="auto">
        <a:xfrm>
          <a:off x="63627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25</xdr:row>
      <xdr:rowOff>123825</xdr:rowOff>
    </xdr:from>
    <xdr:to>
      <xdr:col>12</xdr:col>
      <xdr:colOff>161925</xdr:colOff>
      <xdr:row>25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57D043B2-AA02-4D11-952D-D3365C795FD7}"/>
            </a:ext>
          </a:extLst>
        </xdr:cNvPr>
        <xdr:cNvSpPr>
          <a:spLocks noChangeShapeType="1"/>
        </xdr:cNvSpPr>
      </xdr:nvSpPr>
      <xdr:spPr bwMode="auto">
        <a:xfrm>
          <a:off x="63627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25</xdr:row>
      <xdr:rowOff>123825</xdr:rowOff>
    </xdr:from>
    <xdr:to>
      <xdr:col>12</xdr:col>
      <xdr:colOff>161925</xdr:colOff>
      <xdr:row>25</xdr:row>
      <xdr:rowOff>123825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278EB6DE-F20D-43EE-9F8B-FAA8B0CD0B33}"/>
            </a:ext>
          </a:extLst>
        </xdr:cNvPr>
        <xdr:cNvSpPr>
          <a:spLocks noChangeShapeType="1"/>
        </xdr:cNvSpPr>
      </xdr:nvSpPr>
      <xdr:spPr bwMode="auto">
        <a:xfrm>
          <a:off x="63627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161925</xdr:colOff>
      <xdr:row>248</xdr:row>
      <xdr:rowOff>123825</xdr:rowOff>
    </xdr:from>
    <xdr:to>
      <xdr:col>18</xdr:col>
      <xdr:colOff>161925</xdr:colOff>
      <xdr:row>248</xdr:row>
      <xdr:rowOff>123825</xdr:rowOff>
    </xdr:to>
    <xdr:sp macro="" textlink="">
      <xdr:nvSpPr>
        <xdr:cNvPr id="2" name="Line 30">
          <a:extLst>
            <a:ext uri="{FF2B5EF4-FFF2-40B4-BE49-F238E27FC236}">
              <a16:creationId xmlns:a16="http://schemas.microsoft.com/office/drawing/2014/main" id="{E5D0F56C-A1AB-4B3A-9283-2ADE2FFBC1F5}"/>
            </a:ext>
          </a:extLst>
        </xdr:cNvPr>
        <xdr:cNvSpPr>
          <a:spLocks noChangeShapeType="1"/>
        </xdr:cNvSpPr>
      </xdr:nvSpPr>
      <xdr:spPr bwMode="auto">
        <a:xfrm>
          <a:off x="8458200" y="34223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30</xdr:row>
      <xdr:rowOff>123825</xdr:rowOff>
    </xdr:from>
    <xdr:to>
      <xdr:col>19</xdr:col>
      <xdr:colOff>0</xdr:colOff>
      <xdr:row>30</xdr:row>
      <xdr:rowOff>123825</xdr:rowOff>
    </xdr:to>
    <xdr:sp macro="" textlink="">
      <xdr:nvSpPr>
        <xdr:cNvPr id="3" name="Line 38">
          <a:extLst>
            <a:ext uri="{FF2B5EF4-FFF2-40B4-BE49-F238E27FC236}">
              <a16:creationId xmlns:a16="http://schemas.microsoft.com/office/drawing/2014/main" id="{D353DA87-87B9-41A2-A08A-B706C70B0F5F}"/>
            </a:ext>
          </a:extLst>
        </xdr:cNvPr>
        <xdr:cNvSpPr>
          <a:spLocks noChangeShapeType="1"/>
        </xdr:cNvSpPr>
      </xdr:nvSpPr>
      <xdr:spPr bwMode="auto">
        <a:xfrm>
          <a:off x="8715375" y="4400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338</xdr:row>
      <xdr:rowOff>0</xdr:rowOff>
    </xdr:from>
    <xdr:to>
      <xdr:col>19</xdr:col>
      <xdr:colOff>0</xdr:colOff>
      <xdr:row>339</xdr:row>
      <xdr:rowOff>95250</xdr:rowOff>
    </xdr:to>
    <xdr:pic>
      <xdr:nvPicPr>
        <xdr:cNvPr id="4" name="Picture 258">
          <a:extLst>
            <a:ext uri="{FF2B5EF4-FFF2-40B4-BE49-F238E27FC236}">
              <a16:creationId xmlns:a16="http://schemas.microsoft.com/office/drawing/2014/main" id="{B0978AC1-7707-4203-9251-9F08C24C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463581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346</xdr:row>
      <xdr:rowOff>95250</xdr:rowOff>
    </xdr:from>
    <xdr:to>
      <xdr:col>19</xdr:col>
      <xdr:colOff>0</xdr:colOff>
      <xdr:row>348</xdr:row>
      <xdr:rowOff>57150</xdr:rowOff>
    </xdr:to>
    <xdr:pic>
      <xdr:nvPicPr>
        <xdr:cNvPr id="5" name="Picture 259">
          <a:extLst>
            <a:ext uri="{FF2B5EF4-FFF2-40B4-BE49-F238E27FC236}">
              <a16:creationId xmlns:a16="http://schemas.microsoft.com/office/drawing/2014/main" id="{CD6F7AEF-3022-4B3E-98AC-C0DA8F2B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475202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304800</xdr:colOff>
      <xdr:row>349</xdr:row>
      <xdr:rowOff>0</xdr:rowOff>
    </xdr:from>
    <xdr:to>
      <xdr:col>18</xdr:col>
      <xdr:colOff>304800</xdr:colOff>
      <xdr:row>350</xdr:row>
      <xdr:rowOff>95250</xdr:rowOff>
    </xdr:to>
    <xdr:pic>
      <xdr:nvPicPr>
        <xdr:cNvPr id="6" name="Picture 260">
          <a:extLst>
            <a:ext uri="{FF2B5EF4-FFF2-40B4-BE49-F238E27FC236}">
              <a16:creationId xmlns:a16="http://schemas.microsoft.com/office/drawing/2014/main" id="{BE31FEED-A78C-4F58-BBC6-CF1631B66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478345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342900</xdr:colOff>
      <xdr:row>340</xdr:row>
      <xdr:rowOff>95250</xdr:rowOff>
    </xdr:from>
    <xdr:to>
      <xdr:col>18</xdr:col>
      <xdr:colOff>342900</xdr:colOff>
      <xdr:row>342</xdr:row>
      <xdr:rowOff>57150</xdr:rowOff>
    </xdr:to>
    <xdr:pic>
      <xdr:nvPicPr>
        <xdr:cNvPr id="7" name="Picture 261">
          <a:extLst>
            <a:ext uri="{FF2B5EF4-FFF2-40B4-BE49-F238E27FC236}">
              <a16:creationId xmlns:a16="http://schemas.microsoft.com/office/drawing/2014/main" id="{60E73374-EEEF-4C08-9ABE-3F233560D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46720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342900</xdr:colOff>
      <xdr:row>336</xdr:row>
      <xdr:rowOff>9525</xdr:rowOff>
    </xdr:from>
    <xdr:to>
      <xdr:col>18</xdr:col>
      <xdr:colOff>342900</xdr:colOff>
      <xdr:row>337</xdr:row>
      <xdr:rowOff>104775</xdr:rowOff>
    </xdr:to>
    <xdr:pic>
      <xdr:nvPicPr>
        <xdr:cNvPr id="8" name="Picture 264">
          <a:extLst>
            <a:ext uri="{FF2B5EF4-FFF2-40B4-BE49-F238E27FC236}">
              <a16:creationId xmlns:a16="http://schemas.microsoft.com/office/drawing/2014/main" id="{CD7BBFDE-014A-4214-8A3B-41CCA6B7F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461010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342</xdr:row>
      <xdr:rowOff>123825</xdr:rowOff>
    </xdr:from>
    <xdr:to>
      <xdr:col>19</xdr:col>
      <xdr:colOff>0</xdr:colOff>
      <xdr:row>344</xdr:row>
      <xdr:rowOff>85725</xdr:rowOff>
    </xdr:to>
    <xdr:pic>
      <xdr:nvPicPr>
        <xdr:cNvPr id="9" name="Picture 265">
          <a:extLst>
            <a:ext uri="{FF2B5EF4-FFF2-40B4-BE49-F238E27FC236}">
              <a16:creationId xmlns:a16="http://schemas.microsoft.com/office/drawing/2014/main" id="{081A44EE-AB01-42FD-9496-E61BE0CEC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470154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346</xdr:row>
      <xdr:rowOff>123825</xdr:rowOff>
    </xdr:from>
    <xdr:to>
      <xdr:col>19</xdr:col>
      <xdr:colOff>0</xdr:colOff>
      <xdr:row>348</xdr:row>
      <xdr:rowOff>85725</xdr:rowOff>
    </xdr:to>
    <xdr:pic>
      <xdr:nvPicPr>
        <xdr:cNvPr id="10" name="Picture 266">
          <a:extLst>
            <a:ext uri="{FF2B5EF4-FFF2-40B4-BE49-F238E27FC236}">
              <a16:creationId xmlns:a16="http://schemas.microsoft.com/office/drawing/2014/main" id="{1EE124C5-9EEB-41A5-928E-D263AC19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4754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348</xdr:row>
      <xdr:rowOff>123825</xdr:rowOff>
    </xdr:from>
    <xdr:to>
      <xdr:col>19</xdr:col>
      <xdr:colOff>0</xdr:colOff>
      <xdr:row>350</xdr:row>
      <xdr:rowOff>47625</xdr:rowOff>
    </xdr:to>
    <xdr:pic>
      <xdr:nvPicPr>
        <xdr:cNvPr id="11" name="Picture 267">
          <a:extLst>
            <a:ext uri="{FF2B5EF4-FFF2-40B4-BE49-F238E27FC236}">
              <a16:creationId xmlns:a16="http://schemas.microsoft.com/office/drawing/2014/main" id="{D65E95C5-2B7B-4520-AE16-73146EE7C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4781550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346</xdr:row>
      <xdr:rowOff>123825</xdr:rowOff>
    </xdr:from>
    <xdr:to>
      <xdr:col>19</xdr:col>
      <xdr:colOff>0</xdr:colOff>
      <xdr:row>348</xdr:row>
      <xdr:rowOff>85725</xdr:rowOff>
    </xdr:to>
    <xdr:pic>
      <xdr:nvPicPr>
        <xdr:cNvPr id="12" name="Picture 268">
          <a:extLst>
            <a:ext uri="{FF2B5EF4-FFF2-40B4-BE49-F238E27FC236}">
              <a16:creationId xmlns:a16="http://schemas.microsoft.com/office/drawing/2014/main" id="{E2857A39-26DC-415A-A229-B430C57F2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475488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347</xdr:row>
      <xdr:rowOff>123825</xdr:rowOff>
    </xdr:from>
    <xdr:to>
      <xdr:col>19</xdr:col>
      <xdr:colOff>0</xdr:colOff>
      <xdr:row>349</xdr:row>
      <xdr:rowOff>47625</xdr:rowOff>
    </xdr:to>
    <xdr:pic>
      <xdr:nvPicPr>
        <xdr:cNvPr id="13" name="Picture 269">
          <a:extLst>
            <a:ext uri="{FF2B5EF4-FFF2-40B4-BE49-F238E27FC236}">
              <a16:creationId xmlns:a16="http://schemas.microsoft.com/office/drawing/2014/main" id="{09417910-BB90-44AC-AC2C-755825DB6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47682150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194</xdr:row>
      <xdr:rowOff>95250</xdr:rowOff>
    </xdr:from>
    <xdr:to>
      <xdr:col>19</xdr:col>
      <xdr:colOff>0</xdr:colOff>
      <xdr:row>196</xdr:row>
      <xdr:rowOff>57150</xdr:rowOff>
    </xdr:to>
    <xdr:pic>
      <xdr:nvPicPr>
        <xdr:cNvPr id="14" name="Picture 280">
          <a:extLst>
            <a:ext uri="{FF2B5EF4-FFF2-40B4-BE49-F238E27FC236}">
              <a16:creationId xmlns:a16="http://schemas.microsoft.com/office/drawing/2014/main" id="{73227AE0-314D-41C3-AAEC-7B4FF536F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268319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198</xdr:row>
      <xdr:rowOff>123825</xdr:rowOff>
    </xdr:from>
    <xdr:to>
      <xdr:col>19</xdr:col>
      <xdr:colOff>0</xdr:colOff>
      <xdr:row>198</xdr:row>
      <xdr:rowOff>123825</xdr:rowOff>
    </xdr:to>
    <xdr:sp macro="" textlink="">
      <xdr:nvSpPr>
        <xdr:cNvPr id="15" name="Line 308">
          <a:extLst>
            <a:ext uri="{FF2B5EF4-FFF2-40B4-BE49-F238E27FC236}">
              <a16:creationId xmlns:a16="http://schemas.microsoft.com/office/drawing/2014/main" id="{A73564C6-C8CB-4C65-9268-738DF67E547A}"/>
            </a:ext>
          </a:extLst>
        </xdr:cNvPr>
        <xdr:cNvSpPr>
          <a:spLocks noChangeShapeType="1"/>
        </xdr:cNvSpPr>
      </xdr:nvSpPr>
      <xdr:spPr bwMode="auto">
        <a:xfrm>
          <a:off x="8715375" y="27393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162</xdr:row>
      <xdr:rowOff>66675</xdr:rowOff>
    </xdr:from>
    <xdr:to>
      <xdr:col>19</xdr:col>
      <xdr:colOff>0</xdr:colOff>
      <xdr:row>164</xdr:row>
      <xdr:rowOff>28575</xdr:rowOff>
    </xdr:to>
    <xdr:pic>
      <xdr:nvPicPr>
        <xdr:cNvPr id="16" name="Picture 334">
          <a:extLst>
            <a:ext uri="{FF2B5EF4-FFF2-40B4-BE49-F238E27FC236}">
              <a16:creationId xmlns:a16="http://schemas.microsoft.com/office/drawing/2014/main" id="{A471D1A4-63EE-4756-B0AB-3520F8B52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22412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131</xdr:row>
      <xdr:rowOff>95250</xdr:rowOff>
    </xdr:from>
    <xdr:to>
      <xdr:col>19</xdr:col>
      <xdr:colOff>0</xdr:colOff>
      <xdr:row>133</xdr:row>
      <xdr:rowOff>19050</xdr:rowOff>
    </xdr:to>
    <xdr:pic>
      <xdr:nvPicPr>
        <xdr:cNvPr id="17" name="Picture 386">
          <a:extLst>
            <a:ext uri="{FF2B5EF4-FFF2-40B4-BE49-F238E27FC236}">
              <a16:creationId xmlns:a16="http://schemas.microsoft.com/office/drawing/2014/main" id="{51272E85-A9D2-4E48-8A0A-B230E8FE8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181356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133</xdr:row>
      <xdr:rowOff>95250</xdr:rowOff>
    </xdr:from>
    <xdr:to>
      <xdr:col>19</xdr:col>
      <xdr:colOff>0</xdr:colOff>
      <xdr:row>135</xdr:row>
      <xdr:rowOff>19050</xdr:rowOff>
    </xdr:to>
    <xdr:pic>
      <xdr:nvPicPr>
        <xdr:cNvPr id="18" name="Picture 388">
          <a:extLst>
            <a:ext uri="{FF2B5EF4-FFF2-40B4-BE49-F238E27FC236}">
              <a16:creationId xmlns:a16="http://schemas.microsoft.com/office/drawing/2014/main" id="{CF5905F2-82AB-41CA-BFA8-27B74D8B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184213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135</xdr:row>
      <xdr:rowOff>114300</xdr:rowOff>
    </xdr:from>
    <xdr:to>
      <xdr:col>19</xdr:col>
      <xdr:colOff>0</xdr:colOff>
      <xdr:row>137</xdr:row>
      <xdr:rowOff>38100</xdr:rowOff>
    </xdr:to>
    <xdr:pic>
      <xdr:nvPicPr>
        <xdr:cNvPr id="19" name="Picture 389">
          <a:extLst>
            <a:ext uri="{FF2B5EF4-FFF2-40B4-BE49-F238E27FC236}">
              <a16:creationId xmlns:a16="http://schemas.microsoft.com/office/drawing/2014/main" id="{AC680F02-D7C8-418D-A305-4E02984C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187071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20</xdr:row>
      <xdr:rowOff>123825</xdr:rowOff>
    </xdr:from>
    <xdr:to>
      <xdr:col>19</xdr:col>
      <xdr:colOff>0</xdr:colOff>
      <xdr:row>22</xdr:row>
      <xdr:rowOff>47625</xdr:rowOff>
    </xdr:to>
    <xdr:pic>
      <xdr:nvPicPr>
        <xdr:cNvPr id="20" name="Picture 405">
          <a:extLst>
            <a:ext uri="{FF2B5EF4-FFF2-40B4-BE49-F238E27FC236}">
              <a16:creationId xmlns:a16="http://schemas.microsoft.com/office/drawing/2014/main" id="{43836FDD-16F7-49A5-8CF5-34BCBA62F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301942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0</xdr:colOff>
      <xdr:row>254</xdr:row>
      <xdr:rowOff>85725</xdr:rowOff>
    </xdr:from>
    <xdr:to>
      <xdr:col>19</xdr:col>
      <xdr:colOff>0</xdr:colOff>
      <xdr:row>256</xdr:row>
      <xdr:rowOff>9525</xdr:rowOff>
    </xdr:to>
    <xdr:pic>
      <xdr:nvPicPr>
        <xdr:cNvPr id="21" name="Picture 413">
          <a:extLst>
            <a:ext uri="{FF2B5EF4-FFF2-40B4-BE49-F238E27FC236}">
              <a16:creationId xmlns:a16="http://schemas.microsoft.com/office/drawing/2014/main" id="{ED9FC640-65C1-415C-AC13-CBF4E7B4E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375" y="349853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161925</xdr:colOff>
      <xdr:row>245</xdr:row>
      <xdr:rowOff>123825</xdr:rowOff>
    </xdr:from>
    <xdr:to>
      <xdr:col>18</xdr:col>
      <xdr:colOff>161925</xdr:colOff>
      <xdr:row>245</xdr:row>
      <xdr:rowOff>123825</xdr:rowOff>
    </xdr:to>
    <xdr:sp macro="" textlink="">
      <xdr:nvSpPr>
        <xdr:cNvPr id="22" name="Line 30">
          <a:extLst>
            <a:ext uri="{FF2B5EF4-FFF2-40B4-BE49-F238E27FC236}">
              <a16:creationId xmlns:a16="http://schemas.microsoft.com/office/drawing/2014/main" id="{09420951-7DCA-4E14-99A8-033BFB8137DB}"/>
            </a:ext>
          </a:extLst>
        </xdr:cNvPr>
        <xdr:cNvSpPr>
          <a:spLocks noChangeShapeType="1"/>
        </xdr:cNvSpPr>
      </xdr:nvSpPr>
      <xdr:spPr bwMode="auto">
        <a:xfrm>
          <a:off x="8458200" y="33766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247</xdr:row>
      <xdr:rowOff>123825</xdr:rowOff>
    </xdr:from>
    <xdr:to>
      <xdr:col>18</xdr:col>
      <xdr:colOff>161925</xdr:colOff>
      <xdr:row>247</xdr:row>
      <xdr:rowOff>123825</xdr:rowOff>
    </xdr:to>
    <xdr:sp macro="" textlink="">
      <xdr:nvSpPr>
        <xdr:cNvPr id="23" name="Line 30">
          <a:extLst>
            <a:ext uri="{FF2B5EF4-FFF2-40B4-BE49-F238E27FC236}">
              <a16:creationId xmlns:a16="http://schemas.microsoft.com/office/drawing/2014/main" id="{0FDB6FA9-5BA9-4762-BB7C-F420B74B4DEA}"/>
            </a:ext>
          </a:extLst>
        </xdr:cNvPr>
        <xdr:cNvSpPr>
          <a:spLocks noChangeShapeType="1"/>
        </xdr:cNvSpPr>
      </xdr:nvSpPr>
      <xdr:spPr bwMode="auto">
        <a:xfrm>
          <a:off x="8458200" y="34089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243</xdr:row>
      <xdr:rowOff>123825</xdr:rowOff>
    </xdr:from>
    <xdr:to>
      <xdr:col>18</xdr:col>
      <xdr:colOff>161925</xdr:colOff>
      <xdr:row>243</xdr:row>
      <xdr:rowOff>123825</xdr:rowOff>
    </xdr:to>
    <xdr:sp macro="" textlink="">
      <xdr:nvSpPr>
        <xdr:cNvPr id="24" name="Line 30">
          <a:extLst>
            <a:ext uri="{FF2B5EF4-FFF2-40B4-BE49-F238E27FC236}">
              <a16:creationId xmlns:a16="http://schemas.microsoft.com/office/drawing/2014/main" id="{210F1FF7-1525-40F4-AC86-271835A205D4}"/>
            </a:ext>
          </a:extLst>
        </xdr:cNvPr>
        <xdr:cNvSpPr>
          <a:spLocks noChangeShapeType="1"/>
        </xdr:cNvSpPr>
      </xdr:nvSpPr>
      <xdr:spPr bwMode="auto">
        <a:xfrm>
          <a:off x="8458200" y="33489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304800</xdr:colOff>
      <xdr:row>349</xdr:row>
      <xdr:rowOff>0</xdr:rowOff>
    </xdr:from>
    <xdr:to>
      <xdr:col>18</xdr:col>
      <xdr:colOff>304800</xdr:colOff>
      <xdr:row>350</xdr:row>
      <xdr:rowOff>95250</xdr:rowOff>
    </xdr:to>
    <xdr:pic>
      <xdr:nvPicPr>
        <xdr:cNvPr id="25" name="Picture 260">
          <a:extLst>
            <a:ext uri="{FF2B5EF4-FFF2-40B4-BE49-F238E27FC236}">
              <a16:creationId xmlns:a16="http://schemas.microsoft.com/office/drawing/2014/main" id="{62438FCD-1812-4FE6-BE47-6870774D4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5" y="478345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161925</xdr:colOff>
      <xdr:row>11</xdr:row>
      <xdr:rowOff>123825</xdr:rowOff>
    </xdr:from>
    <xdr:to>
      <xdr:col>12</xdr:col>
      <xdr:colOff>161925</xdr:colOff>
      <xdr:row>11</xdr:row>
      <xdr:rowOff>123825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98B84A9D-70B4-4FE5-9D1D-F5761458FB60}"/>
            </a:ext>
          </a:extLst>
        </xdr:cNvPr>
        <xdr:cNvSpPr>
          <a:spLocks noChangeShapeType="1"/>
        </xdr:cNvSpPr>
      </xdr:nvSpPr>
      <xdr:spPr bwMode="auto">
        <a:xfrm>
          <a:off x="59436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11</xdr:row>
      <xdr:rowOff>123825</xdr:rowOff>
    </xdr:from>
    <xdr:to>
      <xdr:col>12</xdr:col>
      <xdr:colOff>161925</xdr:colOff>
      <xdr:row>11</xdr:row>
      <xdr:rowOff>123825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8F991A7E-757F-410A-9E3D-0EE3E8A67E2E}"/>
            </a:ext>
          </a:extLst>
        </xdr:cNvPr>
        <xdr:cNvSpPr>
          <a:spLocks noChangeShapeType="1"/>
        </xdr:cNvSpPr>
      </xdr:nvSpPr>
      <xdr:spPr bwMode="auto">
        <a:xfrm>
          <a:off x="5943600" y="174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246</xdr:row>
      <xdr:rowOff>123825</xdr:rowOff>
    </xdr:from>
    <xdr:to>
      <xdr:col>18</xdr:col>
      <xdr:colOff>161925</xdr:colOff>
      <xdr:row>246</xdr:row>
      <xdr:rowOff>123825</xdr:rowOff>
    </xdr:to>
    <xdr:sp macro="" textlink="">
      <xdr:nvSpPr>
        <xdr:cNvPr id="28" name="Line 30">
          <a:extLst>
            <a:ext uri="{FF2B5EF4-FFF2-40B4-BE49-F238E27FC236}">
              <a16:creationId xmlns:a16="http://schemas.microsoft.com/office/drawing/2014/main" id="{88E947D9-B878-41B4-90CE-26248711EDFB}"/>
            </a:ext>
          </a:extLst>
        </xdr:cNvPr>
        <xdr:cNvSpPr>
          <a:spLocks noChangeShapeType="1"/>
        </xdr:cNvSpPr>
      </xdr:nvSpPr>
      <xdr:spPr bwMode="auto">
        <a:xfrm>
          <a:off x="8458200" y="3389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247</xdr:row>
      <xdr:rowOff>123825</xdr:rowOff>
    </xdr:from>
    <xdr:to>
      <xdr:col>18</xdr:col>
      <xdr:colOff>161925</xdr:colOff>
      <xdr:row>247</xdr:row>
      <xdr:rowOff>123825</xdr:rowOff>
    </xdr:to>
    <xdr:sp macro="" textlink="">
      <xdr:nvSpPr>
        <xdr:cNvPr id="29" name="Line 30">
          <a:extLst>
            <a:ext uri="{FF2B5EF4-FFF2-40B4-BE49-F238E27FC236}">
              <a16:creationId xmlns:a16="http://schemas.microsoft.com/office/drawing/2014/main" id="{54B687B1-3AFB-4631-B25E-7A6A71829FFB}"/>
            </a:ext>
          </a:extLst>
        </xdr:cNvPr>
        <xdr:cNvSpPr>
          <a:spLocks noChangeShapeType="1"/>
        </xdr:cNvSpPr>
      </xdr:nvSpPr>
      <xdr:spPr bwMode="auto">
        <a:xfrm>
          <a:off x="8458200" y="34089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1417320</xdr:colOff>
      <xdr:row>255</xdr:row>
      <xdr:rowOff>15240</xdr:rowOff>
    </xdr:from>
    <xdr:to>
      <xdr:col>9</xdr:col>
      <xdr:colOff>1548765</xdr:colOff>
      <xdr:row>255</xdr:row>
      <xdr:rowOff>15240</xdr:rowOff>
    </xdr:to>
    <xdr:pic>
      <xdr:nvPicPr>
        <xdr:cNvPr id="30" name="Picture 191">
          <a:extLst>
            <a:ext uri="{FF2B5EF4-FFF2-40B4-BE49-F238E27FC236}">
              <a16:creationId xmlns:a16="http://schemas.microsoft.com/office/drawing/2014/main" id="{C985F27C-7FC2-4DED-B46D-82AC047D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544824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1417320</xdr:colOff>
      <xdr:row>256</xdr:row>
      <xdr:rowOff>15240</xdr:rowOff>
    </xdr:from>
    <xdr:to>
      <xdr:col>9</xdr:col>
      <xdr:colOff>1548765</xdr:colOff>
      <xdr:row>256</xdr:row>
      <xdr:rowOff>15240</xdr:rowOff>
    </xdr:to>
    <xdr:pic>
      <xdr:nvPicPr>
        <xdr:cNvPr id="31" name="Picture 191">
          <a:extLst>
            <a:ext uri="{FF2B5EF4-FFF2-40B4-BE49-F238E27FC236}">
              <a16:creationId xmlns:a16="http://schemas.microsoft.com/office/drawing/2014/main" id="{F7A8F97C-058E-44E8-920A-3174F31C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55815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1417320</xdr:colOff>
      <xdr:row>257</xdr:row>
      <xdr:rowOff>15240</xdr:rowOff>
    </xdr:from>
    <xdr:to>
      <xdr:col>9</xdr:col>
      <xdr:colOff>1548765</xdr:colOff>
      <xdr:row>257</xdr:row>
      <xdr:rowOff>15240</xdr:rowOff>
    </xdr:to>
    <xdr:pic>
      <xdr:nvPicPr>
        <xdr:cNvPr id="32" name="Picture 191">
          <a:extLst>
            <a:ext uri="{FF2B5EF4-FFF2-40B4-BE49-F238E27FC236}">
              <a16:creationId xmlns:a16="http://schemas.microsoft.com/office/drawing/2014/main" id="{06668C5B-8098-4E84-A322-E0AF404DF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57625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1417320</xdr:colOff>
      <xdr:row>260</xdr:row>
      <xdr:rowOff>15240</xdr:rowOff>
    </xdr:from>
    <xdr:to>
      <xdr:col>9</xdr:col>
      <xdr:colOff>1548765</xdr:colOff>
      <xdr:row>260</xdr:row>
      <xdr:rowOff>15240</xdr:rowOff>
    </xdr:to>
    <xdr:pic>
      <xdr:nvPicPr>
        <xdr:cNvPr id="35" name="Picture 191">
          <a:extLst>
            <a:ext uri="{FF2B5EF4-FFF2-40B4-BE49-F238E27FC236}">
              <a16:creationId xmlns:a16="http://schemas.microsoft.com/office/drawing/2014/main" id="{79084402-D141-4875-82B6-32EC6F374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61626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1417320</xdr:colOff>
      <xdr:row>261</xdr:row>
      <xdr:rowOff>15240</xdr:rowOff>
    </xdr:from>
    <xdr:to>
      <xdr:col>9</xdr:col>
      <xdr:colOff>1548765</xdr:colOff>
      <xdr:row>261</xdr:row>
      <xdr:rowOff>15240</xdr:rowOff>
    </xdr:to>
    <xdr:pic>
      <xdr:nvPicPr>
        <xdr:cNvPr id="36" name="Picture 191">
          <a:extLst>
            <a:ext uri="{FF2B5EF4-FFF2-40B4-BE49-F238E27FC236}">
              <a16:creationId xmlns:a16="http://schemas.microsoft.com/office/drawing/2014/main" id="{1F35B45F-AF82-4B1F-B570-660AC9D34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629596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1417320</xdr:colOff>
      <xdr:row>262</xdr:row>
      <xdr:rowOff>15240</xdr:rowOff>
    </xdr:from>
    <xdr:to>
      <xdr:col>9</xdr:col>
      <xdr:colOff>1548765</xdr:colOff>
      <xdr:row>262</xdr:row>
      <xdr:rowOff>15240</xdr:rowOff>
    </xdr:to>
    <xdr:pic>
      <xdr:nvPicPr>
        <xdr:cNvPr id="37" name="Picture 191">
          <a:extLst>
            <a:ext uri="{FF2B5EF4-FFF2-40B4-BE49-F238E27FC236}">
              <a16:creationId xmlns:a16="http://schemas.microsoft.com/office/drawing/2014/main" id="{6BF06F87-7DBD-4ACF-81C9-BDC5F38C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0095" y="3642931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38" name="Picture 166">
          <a:extLst>
            <a:ext uri="{FF2B5EF4-FFF2-40B4-BE49-F238E27FC236}">
              <a16:creationId xmlns:a16="http://schemas.microsoft.com/office/drawing/2014/main" id="{A6CDAAFA-129C-4211-A086-AA7D2B7B8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39" name="Picture 171">
          <a:extLst>
            <a:ext uri="{FF2B5EF4-FFF2-40B4-BE49-F238E27FC236}">
              <a16:creationId xmlns:a16="http://schemas.microsoft.com/office/drawing/2014/main" id="{D307E55C-1AB5-4C73-8AAE-349A4440E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0" name="Picture 185">
          <a:extLst>
            <a:ext uri="{FF2B5EF4-FFF2-40B4-BE49-F238E27FC236}">
              <a16:creationId xmlns:a16="http://schemas.microsoft.com/office/drawing/2014/main" id="{F9504550-C1CD-433B-BCEE-E389B21EF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1" name="Picture 186">
          <a:extLst>
            <a:ext uri="{FF2B5EF4-FFF2-40B4-BE49-F238E27FC236}">
              <a16:creationId xmlns:a16="http://schemas.microsoft.com/office/drawing/2014/main" id="{4B822FBC-F266-4302-92E0-3A5A49917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2" name="Picture 187">
          <a:extLst>
            <a:ext uri="{FF2B5EF4-FFF2-40B4-BE49-F238E27FC236}">
              <a16:creationId xmlns:a16="http://schemas.microsoft.com/office/drawing/2014/main" id="{76CB921F-291D-4D8C-AAFF-48701D06B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3" name="Picture 188">
          <a:extLst>
            <a:ext uri="{FF2B5EF4-FFF2-40B4-BE49-F238E27FC236}">
              <a16:creationId xmlns:a16="http://schemas.microsoft.com/office/drawing/2014/main" id="{ADF32691-9F5C-4078-AA00-012E8DF82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4" name="Picture 189">
          <a:extLst>
            <a:ext uri="{FF2B5EF4-FFF2-40B4-BE49-F238E27FC236}">
              <a16:creationId xmlns:a16="http://schemas.microsoft.com/office/drawing/2014/main" id="{AAC24985-91CD-485E-9775-E81B72223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5" name="Picture 191">
          <a:extLst>
            <a:ext uri="{FF2B5EF4-FFF2-40B4-BE49-F238E27FC236}">
              <a16:creationId xmlns:a16="http://schemas.microsoft.com/office/drawing/2014/main" id="{60B2776F-DCD1-42FD-9084-C359C80F9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6" name="Picture 166">
          <a:extLst>
            <a:ext uri="{FF2B5EF4-FFF2-40B4-BE49-F238E27FC236}">
              <a16:creationId xmlns:a16="http://schemas.microsoft.com/office/drawing/2014/main" id="{A9F3E96F-4FFC-45D7-BD98-9AEFD8FE8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7" name="Picture 171">
          <a:extLst>
            <a:ext uri="{FF2B5EF4-FFF2-40B4-BE49-F238E27FC236}">
              <a16:creationId xmlns:a16="http://schemas.microsoft.com/office/drawing/2014/main" id="{71839E5B-DCD3-40F8-98DE-028AF1F1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8" name="Picture 185">
          <a:extLst>
            <a:ext uri="{FF2B5EF4-FFF2-40B4-BE49-F238E27FC236}">
              <a16:creationId xmlns:a16="http://schemas.microsoft.com/office/drawing/2014/main" id="{FA3A1687-22DF-47BB-89BC-F44A1F1A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49" name="Picture 186">
          <a:extLst>
            <a:ext uri="{FF2B5EF4-FFF2-40B4-BE49-F238E27FC236}">
              <a16:creationId xmlns:a16="http://schemas.microsoft.com/office/drawing/2014/main" id="{A21D6850-1BBF-4914-8D52-D00B3F4B5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0" name="Picture 187">
          <a:extLst>
            <a:ext uri="{FF2B5EF4-FFF2-40B4-BE49-F238E27FC236}">
              <a16:creationId xmlns:a16="http://schemas.microsoft.com/office/drawing/2014/main" id="{6A1CBECE-77EB-4E58-9A74-37BEFB87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1" name="Picture 188">
          <a:extLst>
            <a:ext uri="{FF2B5EF4-FFF2-40B4-BE49-F238E27FC236}">
              <a16:creationId xmlns:a16="http://schemas.microsoft.com/office/drawing/2014/main" id="{8473A4B9-1B4B-4E47-99D2-B7F14D885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2" name="Picture 189">
          <a:extLst>
            <a:ext uri="{FF2B5EF4-FFF2-40B4-BE49-F238E27FC236}">
              <a16:creationId xmlns:a16="http://schemas.microsoft.com/office/drawing/2014/main" id="{74395E3D-DB2D-40F6-84C7-B10706E5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3" name="Picture 191">
          <a:extLst>
            <a:ext uri="{FF2B5EF4-FFF2-40B4-BE49-F238E27FC236}">
              <a16:creationId xmlns:a16="http://schemas.microsoft.com/office/drawing/2014/main" id="{C340EA85-A9A1-440A-9DE4-71F9BE56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4" name="Picture 166">
          <a:extLst>
            <a:ext uri="{FF2B5EF4-FFF2-40B4-BE49-F238E27FC236}">
              <a16:creationId xmlns:a16="http://schemas.microsoft.com/office/drawing/2014/main" id="{F4594CD4-13F0-4FD6-AA90-0DCF3B84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5" name="Picture 171">
          <a:extLst>
            <a:ext uri="{FF2B5EF4-FFF2-40B4-BE49-F238E27FC236}">
              <a16:creationId xmlns:a16="http://schemas.microsoft.com/office/drawing/2014/main" id="{2EDC55BB-5A43-4A58-8F26-50D529FA4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6" name="Picture 185">
          <a:extLst>
            <a:ext uri="{FF2B5EF4-FFF2-40B4-BE49-F238E27FC236}">
              <a16:creationId xmlns:a16="http://schemas.microsoft.com/office/drawing/2014/main" id="{B41F575E-FF5E-4030-9B56-695A21094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7" name="Picture 186">
          <a:extLst>
            <a:ext uri="{FF2B5EF4-FFF2-40B4-BE49-F238E27FC236}">
              <a16:creationId xmlns:a16="http://schemas.microsoft.com/office/drawing/2014/main" id="{3B97571F-4365-4CD3-804C-C836D215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8" name="Picture 187">
          <a:extLst>
            <a:ext uri="{FF2B5EF4-FFF2-40B4-BE49-F238E27FC236}">
              <a16:creationId xmlns:a16="http://schemas.microsoft.com/office/drawing/2014/main" id="{C251CB42-D2CA-411F-AB98-1C6AEAB6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59" name="Picture 188">
          <a:extLst>
            <a:ext uri="{FF2B5EF4-FFF2-40B4-BE49-F238E27FC236}">
              <a16:creationId xmlns:a16="http://schemas.microsoft.com/office/drawing/2014/main" id="{CD868874-4A4B-4156-A40F-0CDE6BBD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0" name="Picture 189">
          <a:extLst>
            <a:ext uri="{FF2B5EF4-FFF2-40B4-BE49-F238E27FC236}">
              <a16:creationId xmlns:a16="http://schemas.microsoft.com/office/drawing/2014/main" id="{4901E40A-1296-479F-9F37-3AC224E7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1" name="Picture 191">
          <a:extLst>
            <a:ext uri="{FF2B5EF4-FFF2-40B4-BE49-F238E27FC236}">
              <a16:creationId xmlns:a16="http://schemas.microsoft.com/office/drawing/2014/main" id="{CD0454C7-B63D-48C6-87D8-399843129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2" name="Picture 166">
          <a:extLst>
            <a:ext uri="{FF2B5EF4-FFF2-40B4-BE49-F238E27FC236}">
              <a16:creationId xmlns:a16="http://schemas.microsoft.com/office/drawing/2014/main" id="{91AB86AF-702E-4C4D-8216-2C2F3BB74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3" name="Picture 171">
          <a:extLst>
            <a:ext uri="{FF2B5EF4-FFF2-40B4-BE49-F238E27FC236}">
              <a16:creationId xmlns:a16="http://schemas.microsoft.com/office/drawing/2014/main" id="{A84F19A6-7BBA-4E50-B962-419379E23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4" name="Picture 185">
          <a:extLst>
            <a:ext uri="{FF2B5EF4-FFF2-40B4-BE49-F238E27FC236}">
              <a16:creationId xmlns:a16="http://schemas.microsoft.com/office/drawing/2014/main" id="{3D1D5611-C4F0-425E-9A2F-11A1A02BD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5" name="Picture 186">
          <a:extLst>
            <a:ext uri="{FF2B5EF4-FFF2-40B4-BE49-F238E27FC236}">
              <a16:creationId xmlns:a16="http://schemas.microsoft.com/office/drawing/2014/main" id="{8A10850A-2450-4D96-8026-CD3C5864A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6" name="Picture 187">
          <a:extLst>
            <a:ext uri="{FF2B5EF4-FFF2-40B4-BE49-F238E27FC236}">
              <a16:creationId xmlns:a16="http://schemas.microsoft.com/office/drawing/2014/main" id="{9ADDB861-C7F4-46CE-A17A-15AEFF84D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7" name="Picture 188">
          <a:extLst>
            <a:ext uri="{FF2B5EF4-FFF2-40B4-BE49-F238E27FC236}">
              <a16:creationId xmlns:a16="http://schemas.microsoft.com/office/drawing/2014/main" id="{AD8B195F-A95C-4F5E-B10B-4E48B13A6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8" name="Picture 189">
          <a:extLst>
            <a:ext uri="{FF2B5EF4-FFF2-40B4-BE49-F238E27FC236}">
              <a16:creationId xmlns:a16="http://schemas.microsoft.com/office/drawing/2014/main" id="{CE2540BB-2BDA-4696-899C-170A77BB4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69" name="Picture 191">
          <a:extLst>
            <a:ext uri="{FF2B5EF4-FFF2-40B4-BE49-F238E27FC236}">
              <a16:creationId xmlns:a16="http://schemas.microsoft.com/office/drawing/2014/main" id="{745744C4-190A-45EB-A9FC-89E6B26F0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0" name="Picture 166">
          <a:extLst>
            <a:ext uri="{FF2B5EF4-FFF2-40B4-BE49-F238E27FC236}">
              <a16:creationId xmlns:a16="http://schemas.microsoft.com/office/drawing/2014/main" id="{CF219A3F-66DF-4A35-85E6-F4707CC90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1" name="Picture 171">
          <a:extLst>
            <a:ext uri="{FF2B5EF4-FFF2-40B4-BE49-F238E27FC236}">
              <a16:creationId xmlns:a16="http://schemas.microsoft.com/office/drawing/2014/main" id="{5E6DB239-A796-4F77-86C6-50A6DF4D0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2" name="Picture 185">
          <a:extLst>
            <a:ext uri="{FF2B5EF4-FFF2-40B4-BE49-F238E27FC236}">
              <a16:creationId xmlns:a16="http://schemas.microsoft.com/office/drawing/2014/main" id="{0163C78C-6032-4FA8-BCD6-24B1A9A87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3" name="Picture 186">
          <a:extLst>
            <a:ext uri="{FF2B5EF4-FFF2-40B4-BE49-F238E27FC236}">
              <a16:creationId xmlns:a16="http://schemas.microsoft.com/office/drawing/2014/main" id="{1FA05D81-146F-4CBC-92E0-71A4F026A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4" name="Picture 187">
          <a:extLst>
            <a:ext uri="{FF2B5EF4-FFF2-40B4-BE49-F238E27FC236}">
              <a16:creationId xmlns:a16="http://schemas.microsoft.com/office/drawing/2014/main" id="{7AA7AD51-F0FE-4CB9-8561-9CA87682C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5" name="Picture 188">
          <a:extLst>
            <a:ext uri="{FF2B5EF4-FFF2-40B4-BE49-F238E27FC236}">
              <a16:creationId xmlns:a16="http://schemas.microsoft.com/office/drawing/2014/main" id="{B6AA253C-73F1-4283-B6A1-783CCC11B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6" name="Picture 189">
          <a:extLst>
            <a:ext uri="{FF2B5EF4-FFF2-40B4-BE49-F238E27FC236}">
              <a16:creationId xmlns:a16="http://schemas.microsoft.com/office/drawing/2014/main" id="{3FCC0C8C-6520-4112-B465-A7DCFB15B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7" name="Picture 191">
          <a:extLst>
            <a:ext uri="{FF2B5EF4-FFF2-40B4-BE49-F238E27FC236}">
              <a16:creationId xmlns:a16="http://schemas.microsoft.com/office/drawing/2014/main" id="{8A89D569-0B05-4256-8090-6093D6CDF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8" name="Picture 166">
          <a:extLst>
            <a:ext uri="{FF2B5EF4-FFF2-40B4-BE49-F238E27FC236}">
              <a16:creationId xmlns:a16="http://schemas.microsoft.com/office/drawing/2014/main" id="{55FD4424-C4B5-4FC1-909C-9CF037D9F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79" name="Picture 171">
          <a:extLst>
            <a:ext uri="{FF2B5EF4-FFF2-40B4-BE49-F238E27FC236}">
              <a16:creationId xmlns:a16="http://schemas.microsoft.com/office/drawing/2014/main" id="{72D6CA99-CC6E-4D33-86FC-1EF4F7256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0" name="Picture 185">
          <a:extLst>
            <a:ext uri="{FF2B5EF4-FFF2-40B4-BE49-F238E27FC236}">
              <a16:creationId xmlns:a16="http://schemas.microsoft.com/office/drawing/2014/main" id="{F962D2EC-D4A6-47D3-9C04-DCEFFB474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1" name="Picture 186">
          <a:extLst>
            <a:ext uri="{FF2B5EF4-FFF2-40B4-BE49-F238E27FC236}">
              <a16:creationId xmlns:a16="http://schemas.microsoft.com/office/drawing/2014/main" id="{F9D74CE0-5B25-4243-B424-403F16BD5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2" name="Picture 187">
          <a:extLst>
            <a:ext uri="{FF2B5EF4-FFF2-40B4-BE49-F238E27FC236}">
              <a16:creationId xmlns:a16="http://schemas.microsoft.com/office/drawing/2014/main" id="{1D00EDFB-2165-4465-95AF-83C4D73E1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3" name="Picture 188">
          <a:extLst>
            <a:ext uri="{FF2B5EF4-FFF2-40B4-BE49-F238E27FC236}">
              <a16:creationId xmlns:a16="http://schemas.microsoft.com/office/drawing/2014/main" id="{CC6E16C9-B849-41D5-AE72-194F56177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4" name="Picture 189">
          <a:extLst>
            <a:ext uri="{FF2B5EF4-FFF2-40B4-BE49-F238E27FC236}">
              <a16:creationId xmlns:a16="http://schemas.microsoft.com/office/drawing/2014/main" id="{D6B5E67A-2F73-43A4-8837-74ADCCA41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5" name="Picture 191">
          <a:extLst>
            <a:ext uri="{FF2B5EF4-FFF2-40B4-BE49-F238E27FC236}">
              <a16:creationId xmlns:a16="http://schemas.microsoft.com/office/drawing/2014/main" id="{C6DE50EC-D3EB-4697-A557-55DF25F19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6" name="Picture 166">
          <a:extLst>
            <a:ext uri="{FF2B5EF4-FFF2-40B4-BE49-F238E27FC236}">
              <a16:creationId xmlns:a16="http://schemas.microsoft.com/office/drawing/2014/main" id="{C8FBF630-6CDF-4C7D-8262-FD69F40C8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7" name="Picture 171">
          <a:extLst>
            <a:ext uri="{FF2B5EF4-FFF2-40B4-BE49-F238E27FC236}">
              <a16:creationId xmlns:a16="http://schemas.microsoft.com/office/drawing/2014/main" id="{0E7D4A29-2E26-4D3E-A127-00BB913C3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8" name="Picture 185">
          <a:extLst>
            <a:ext uri="{FF2B5EF4-FFF2-40B4-BE49-F238E27FC236}">
              <a16:creationId xmlns:a16="http://schemas.microsoft.com/office/drawing/2014/main" id="{E7E7AB0D-3C9F-404F-B58B-404D5EC9D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89" name="Picture 186">
          <a:extLst>
            <a:ext uri="{FF2B5EF4-FFF2-40B4-BE49-F238E27FC236}">
              <a16:creationId xmlns:a16="http://schemas.microsoft.com/office/drawing/2014/main" id="{780BFDEC-E69B-4330-B5B4-8FF1E55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0" name="Picture 187">
          <a:extLst>
            <a:ext uri="{FF2B5EF4-FFF2-40B4-BE49-F238E27FC236}">
              <a16:creationId xmlns:a16="http://schemas.microsoft.com/office/drawing/2014/main" id="{5D5B545E-A37F-4E58-971F-8D40DA9E6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1" name="Picture 188">
          <a:extLst>
            <a:ext uri="{FF2B5EF4-FFF2-40B4-BE49-F238E27FC236}">
              <a16:creationId xmlns:a16="http://schemas.microsoft.com/office/drawing/2014/main" id="{8E471484-99C7-4673-AE24-2434A98B6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2" name="Picture 189">
          <a:extLst>
            <a:ext uri="{FF2B5EF4-FFF2-40B4-BE49-F238E27FC236}">
              <a16:creationId xmlns:a16="http://schemas.microsoft.com/office/drawing/2014/main" id="{AB788A62-BF31-4376-AC3F-C172FF28A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3" name="Picture 191">
          <a:extLst>
            <a:ext uri="{FF2B5EF4-FFF2-40B4-BE49-F238E27FC236}">
              <a16:creationId xmlns:a16="http://schemas.microsoft.com/office/drawing/2014/main" id="{634D6D19-D1F0-42EC-A975-F33E53107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4" name="Picture 166">
          <a:extLst>
            <a:ext uri="{FF2B5EF4-FFF2-40B4-BE49-F238E27FC236}">
              <a16:creationId xmlns:a16="http://schemas.microsoft.com/office/drawing/2014/main" id="{F09A3799-B2BC-455E-9F10-1DA67CD28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5" name="Picture 171">
          <a:extLst>
            <a:ext uri="{FF2B5EF4-FFF2-40B4-BE49-F238E27FC236}">
              <a16:creationId xmlns:a16="http://schemas.microsoft.com/office/drawing/2014/main" id="{F5FE4637-ECE6-412C-94F1-12945E3AD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6" name="Picture 185">
          <a:extLst>
            <a:ext uri="{FF2B5EF4-FFF2-40B4-BE49-F238E27FC236}">
              <a16:creationId xmlns:a16="http://schemas.microsoft.com/office/drawing/2014/main" id="{C4C75059-9474-4076-8296-BBF7C204C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7" name="Picture 186">
          <a:extLst>
            <a:ext uri="{FF2B5EF4-FFF2-40B4-BE49-F238E27FC236}">
              <a16:creationId xmlns:a16="http://schemas.microsoft.com/office/drawing/2014/main" id="{24E5098C-471D-43D2-BDAF-EE8A38345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8" name="Picture 187">
          <a:extLst>
            <a:ext uri="{FF2B5EF4-FFF2-40B4-BE49-F238E27FC236}">
              <a16:creationId xmlns:a16="http://schemas.microsoft.com/office/drawing/2014/main" id="{B96EC426-157B-4E9C-9355-21D3D945B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99" name="Picture 188">
          <a:extLst>
            <a:ext uri="{FF2B5EF4-FFF2-40B4-BE49-F238E27FC236}">
              <a16:creationId xmlns:a16="http://schemas.microsoft.com/office/drawing/2014/main" id="{5E714F8D-84DC-4A84-BEDC-2EFB13965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100" name="Picture 189">
          <a:extLst>
            <a:ext uri="{FF2B5EF4-FFF2-40B4-BE49-F238E27FC236}">
              <a16:creationId xmlns:a16="http://schemas.microsoft.com/office/drawing/2014/main" id="{B91351CE-7EE9-4B9C-AE48-948CA952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1</xdr:col>
      <xdr:colOff>85725</xdr:colOff>
      <xdr:row>249</xdr:row>
      <xdr:rowOff>0</xdr:rowOff>
    </xdr:to>
    <xdr:pic>
      <xdr:nvPicPr>
        <xdr:cNvPr id="101" name="Picture 191">
          <a:extLst>
            <a:ext uri="{FF2B5EF4-FFF2-40B4-BE49-F238E27FC236}">
              <a16:creationId xmlns:a16="http://schemas.microsoft.com/office/drawing/2014/main" id="{90583842-2C9A-4611-867D-1CCF1D88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4232850"/>
          <a:ext cx="85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247</xdr:row>
      <xdr:rowOff>15240</xdr:rowOff>
    </xdr:from>
    <xdr:to>
      <xdr:col>1</xdr:col>
      <xdr:colOff>1548765</xdr:colOff>
      <xdr:row>247</xdr:row>
      <xdr:rowOff>15240</xdr:rowOff>
    </xdr:to>
    <xdr:pic>
      <xdr:nvPicPr>
        <xdr:cNvPr id="102" name="Picture 191">
          <a:extLst>
            <a:ext uri="{FF2B5EF4-FFF2-40B4-BE49-F238E27FC236}">
              <a16:creationId xmlns:a16="http://schemas.microsoft.com/office/drawing/2014/main" id="{F677A528-CE8C-4BD2-8018-CB84E2052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39813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248</xdr:row>
      <xdr:rowOff>15240</xdr:rowOff>
    </xdr:from>
    <xdr:to>
      <xdr:col>1</xdr:col>
      <xdr:colOff>1548765</xdr:colOff>
      <xdr:row>248</xdr:row>
      <xdr:rowOff>15240</xdr:rowOff>
    </xdr:to>
    <xdr:pic>
      <xdr:nvPicPr>
        <xdr:cNvPr id="103" name="Picture 191">
          <a:extLst>
            <a:ext uri="{FF2B5EF4-FFF2-40B4-BE49-F238E27FC236}">
              <a16:creationId xmlns:a16="http://schemas.microsoft.com/office/drawing/2014/main" id="{DC2B2462-623D-4DB1-8AFF-7C6EBF90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11474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249</xdr:row>
      <xdr:rowOff>15240</xdr:rowOff>
    </xdr:from>
    <xdr:to>
      <xdr:col>1</xdr:col>
      <xdr:colOff>1548765</xdr:colOff>
      <xdr:row>249</xdr:row>
      <xdr:rowOff>15240</xdr:rowOff>
    </xdr:to>
    <xdr:pic>
      <xdr:nvPicPr>
        <xdr:cNvPr id="104" name="Picture 191">
          <a:extLst>
            <a:ext uri="{FF2B5EF4-FFF2-40B4-BE49-F238E27FC236}">
              <a16:creationId xmlns:a16="http://schemas.microsoft.com/office/drawing/2014/main" id="{9ACC7209-A24F-41A2-88D2-6F1C1768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2480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250</xdr:row>
      <xdr:rowOff>15240</xdr:rowOff>
    </xdr:from>
    <xdr:to>
      <xdr:col>1</xdr:col>
      <xdr:colOff>1548765</xdr:colOff>
      <xdr:row>250</xdr:row>
      <xdr:rowOff>15240</xdr:rowOff>
    </xdr:to>
    <xdr:pic>
      <xdr:nvPicPr>
        <xdr:cNvPr id="105" name="Picture 191">
          <a:extLst>
            <a:ext uri="{FF2B5EF4-FFF2-40B4-BE49-F238E27FC236}">
              <a16:creationId xmlns:a16="http://schemas.microsoft.com/office/drawing/2014/main" id="{91ECEC31-CF44-427C-AA49-89E45CE2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38144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251</xdr:row>
      <xdr:rowOff>15240</xdr:rowOff>
    </xdr:from>
    <xdr:to>
      <xdr:col>1</xdr:col>
      <xdr:colOff>1548765</xdr:colOff>
      <xdr:row>251</xdr:row>
      <xdr:rowOff>15240</xdr:rowOff>
    </xdr:to>
    <xdr:pic>
      <xdr:nvPicPr>
        <xdr:cNvPr id="106" name="Picture 191">
          <a:extLst>
            <a:ext uri="{FF2B5EF4-FFF2-40B4-BE49-F238E27FC236}">
              <a16:creationId xmlns:a16="http://schemas.microsoft.com/office/drawing/2014/main" id="{5AB44D86-A34F-4DA3-AB14-FBF45D6A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5147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252</xdr:row>
      <xdr:rowOff>15240</xdr:rowOff>
    </xdr:from>
    <xdr:to>
      <xdr:col>1</xdr:col>
      <xdr:colOff>1548765</xdr:colOff>
      <xdr:row>252</xdr:row>
      <xdr:rowOff>15240</xdr:rowOff>
    </xdr:to>
    <xdr:pic>
      <xdr:nvPicPr>
        <xdr:cNvPr id="107" name="Picture 191">
          <a:extLst>
            <a:ext uri="{FF2B5EF4-FFF2-40B4-BE49-F238E27FC236}">
              <a16:creationId xmlns:a16="http://schemas.microsoft.com/office/drawing/2014/main" id="{8FEB49C5-3FAF-452B-9F42-F1DF2B943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64814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253</xdr:row>
      <xdr:rowOff>15240</xdr:rowOff>
    </xdr:from>
    <xdr:to>
      <xdr:col>1</xdr:col>
      <xdr:colOff>1548765</xdr:colOff>
      <xdr:row>253</xdr:row>
      <xdr:rowOff>15240</xdr:rowOff>
    </xdr:to>
    <xdr:pic>
      <xdr:nvPicPr>
        <xdr:cNvPr id="108" name="Picture 191">
          <a:extLst>
            <a:ext uri="{FF2B5EF4-FFF2-40B4-BE49-F238E27FC236}">
              <a16:creationId xmlns:a16="http://schemas.microsoft.com/office/drawing/2014/main" id="{321D1F72-32B7-483A-9746-00E895FBF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7814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254</xdr:row>
      <xdr:rowOff>15240</xdr:rowOff>
    </xdr:from>
    <xdr:to>
      <xdr:col>1</xdr:col>
      <xdr:colOff>1548765</xdr:colOff>
      <xdr:row>254</xdr:row>
      <xdr:rowOff>15240</xdr:rowOff>
    </xdr:to>
    <xdr:pic>
      <xdr:nvPicPr>
        <xdr:cNvPr id="109" name="Picture 191">
          <a:extLst>
            <a:ext uri="{FF2B5EF4-FFF2-40B4-BE49-F238E27FC236}">
              <a16:creationId xmlns:a16="http://schemas.microsoft.com/office/drawing/2014/main" id="{6056904D-C1AD-4731-B835-9A5C8459F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91484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251</xdr:row>
      <xdr:rowOff>15240</xdr:rowOff>
    </xdr:from>
    <xdr:to>
      <xdr:col>1</xdr:col>
      <xdr:colOff>1548765</xdr:colOff>
      <xdr:row>251</xdr:row>
      <xdr:rowOff>15240</xdr:rowOff>
    </xdr:to>
    <xdr:pic>
      <xdr:nvPicPr>
        <xdr:cNvPr id="110" name="Picture 191">
          <a:extLst>
            <a:ext uri="{FF2B5EF4-FFF2-40B4-BE49-F238E27FC236}">
              <a16:creationId xmlns:a16="http://schemas.microsoft.com/office/drawing/2014/main" id="{F80E05A8-4723-4750-AB03-8A722F61E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5147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252</xdr:row>
      <xdr:rowOff>15240</xdr:rowOff>
    </xdr:from>
    <xdr:to>
      <xdr:col>1</xdr:col>
      <xdr:colOff>1548765</xdr:colOff>
      <xdr:row>252</xdr:row>
      <xdr:rowOff>15240</xdr:rowOff>
    </xdr:to>
    <xdr:pic>
      <xdr:nvPicPr>
        <xdr:cNvPr id="111" name="Picture 191">
          <a:extLst>
            <a:ext uri="{FF2B5EF4-FFF2-40B4-BE49-F238E27FC236}">
              <a16:creationId xmlns:a16="http://schemas.microsoft.com/office/drawing/2014/main" id="{FCE9F9B1-534C-46DE-91AF-3FE9D1040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64814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253</xdr:row>
      <xdr:rowOff>15240</xdr:rowOff>
    </xdr:from>
    <xdr:to>
      <xdr:col>1</xdr:col>
      <xdr:colOff>1548765</xdr:colOff>
      <xdr:row>253</xdr:row>
      <xdr:rowOff>15240</xdr:rowOff>
    </xdr:to>
    <xdr:pic>
      <xdr:nvPicPr>
        <xdr:cNvPr id="112" name="Picture 191">
          <a:extLst>
            <a:ext uri="{FF2B5EF4-FFF2-40B4-BE49-F238E27FC236}">
              <a16:creationId xmlns:a16="http://schemas.microsoft.com/office/drawing/2014/main" id="{B729A46D-9B8B-4EA3-B51D-F804F809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7814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254</xdr:row>
      <xdr:rowOff>15240</xdr:rowOff>
    </xdr:from>
    <xdr:to>
      <xdr:col>1</xdr:col>
      <xdr:colOff>1548765</xdr:colOff>
      <xdr:row>254</xdr:row>
      <xdr:rowOff>15240</xdr:rowOff>
    </xdr:to>
    <xdr:pic>
      <xdr:nvPicPr>
        <xdr:cNvPr id="113" name="Picture 191">
          <a:extLst>
            <a:ext uri="{FF2B5EF4-FFF2-40B4-BE49-F238E27FC236}">
              <a16:creationId xmlns:a16="http://schemas.microsoft.com/office/drawing/2014/main" id="{CE5A63C9-DC55-435D-9F0D-EA958BEA5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91484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250</xdr:row>
      <xdr:rowOff>15240</xdr:rowOff>
    </xdr:from>
    <xdr:to>
      <xdr:col>1</xdr:col>
      <xdr:colOff>1548765</xdr:colOff>
      <xdr:row>250</xdr:row>
      <xdr:rowOff>15240</xdr:rowOff>
    </xdr:to>
    <xdr:pic>
      <xdr:nvPicPr>
        <xdr:cNvPr id="114" name="Picture 191">
          <a:extLst>
            <a:ext uri="{FF2B5EF4-FFF2-40B4-BE49-F238E27FC236}">
              <a16:creationId xmlns:a16="http://schemas.microsoft.com/office/drawing/2014/main" id="{3FEDD308-B567-49BD-AC98-C8BAB89C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38144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251</xdr:row>
      <xdr:rowOff>15240</xdr:rowOff>
    </xdr:from>
    <xdr:to>
      <xdr:col>1</xdr:col>
      <xdr:colOff>1548765</xdr:colOff>
      <xdr:row>251</xdr:row>
      <xdr:rowOff>15240</xdr:rowOff>
    </xdr:to>
    <xdr:pic>
      <xdr:nvPicPr>
        <xdr:cNvPr id="115" name="Picture 191">
          <a:extLst>
            <a:ext uri="{FF2B5EF4-FFF2-40B4-BE49-F238E27FC236}">
              <a16:creationId xmlns:a16="http://schemas.microsoft.com/office/drawing/2014/main" id="{607A235B-74BA-41C4-8EE1-4B32DF93E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5147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252</xdr:row>
      <xdr:rowOff>15240</xdr:rowOff>
    </xdr:from>
    <xdr:to>
      <xdr:col>1</xdr:col>
      <xdr:colOff>1548765</xdr:colOff>
      <xdr:row>252</xdr:row>
      <xdr:rowOff>15240</xdr:rowOff>
    </xdr:to>
    <xdr:pic>
      <xdr:nvPicPr>
        <xdr:cNvPr id="116" name="Picture 191">
          <a:extLst>
            <a:ext uri="{FF2B5EF4-FFF2-40B4-BE49-F238E27FC236}">
              <a16:creationId xmlns:a16="http://schemas.microsoft.com/office/drawing/2014/main" id="{3BE6BA31-BDB0-49DD-9EB7-33109656B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64814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253</xdr:row>
      <xdr:rowOff>15240</xdr:rowOff>
    </xdr:from>
    <xdr:to>
      <xdr:col>1</xdr:col>
      <xdr:colOff>1548765</xdr:colOff>
      <xdr:row>253</xdr:row>
      <xdr:rowOff>15240</xdr:rowOff>
    </xdr:to>
    <xdr:pic>
      <xdr:nvPicPr>
        <xdr:cNvPr id="117" name="Picture 191">
          <a:extLst>
            <a:ext uri="{FF2B5EF4-FFF2-40B4-BE49-F238E27FC236}">
              <a16:creationId xmlns:a16="http://schemas.microsoft.com/office/drawing/2014/main" id="{3CAE4F59-3761-47F8-98D8-12BE5A53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7814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254</xdr:row>
      <xdr:rowOff>15240</xdr:rowOff>
    </xdr:from>
    <xdr:to>
      <xdr:col>1</xdr:col>
      <xdr:colOff>1548765</xdr:colOff>
      <xdr:row>254</xdr:row>
      <xdr:rowOff>15240</xdr:rowOff>
    </xdr:to>
    <xdr:pic>
      <xdr:nvPicPr>
        <xdr:cNvPr id="118" name="Picture 191">
          <a:extLst>
            <a:ext uri="{FF2B5EF4-FFF2-40B4-BE49-F238E27FC236}">
              <a16:creationId xmlns:a16="http://schemas.microsoft.com/office/drawing/2014/main" id="{D35ACB94-9F7D-43C7-8585-4A13F886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491484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255</xdr:row>
      <xdr:rowOff>15240</xdr:rowOff>
    </xdr:from>
    <xdr:to>
      <xdr:col>1</xdr:col>
      <xdr:colOff>1548765</xdr:colOff>
      <xdr:row>255</xdr:row>
      <xdr:rowOff>15240</xdr:rowOff>
    </xdr:to>
    <xdr:pic>
      <xdr:nvPicPr>
        <xdr:cNvPr id="119" name="Picture 191">
          <a:extLst>
            <a:ext uri="{FF2B5EF4-FFF2-40B4-BE49-F238E27FC236}">
              <a16:creationId xmlns:a16="http://schemas.microsoft.com/office/drawing/2014/main" id="{E9247546-E668-454C-A85C-74D2FDA67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0481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255</xdr:row>
      <xdr:rowOff>15240</xdr:rowOff>
    </xdr:from>
    <xdr:to>
      <xdr:col>1</xdr:col>
      <xdr:colOff>1548765</xdr:colOff>
      <xdr:row>255</xdr:row>
      <xdr:rowOff>15240</xdr:rowOff>
    </xdr:to>
    <xdr:pic>
      <xdr:nvPicPr>
        <xdr:cNvPr id="120" name="Picture 191">
          <a:extLst>
            <a:ext uri="{FF2B5EF4-FFF2-40B4-BE49-F238E27FC236}">
              <a16:creationId xmlns:a16="http://schemas.microsoft.com/office/drawing/2014/main" id="{2E6FFF83-390E-48BA-920C-4AC9A74CE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0481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255</xdr:row>
      <xdr:rowOff>15240</xdr:rowOff>
    </xdr:from>
    <xdr:to>
      <xdr:col>1</xdr:col>
      <xdr:colOff>1548765</xdr:colOff>
      <xdr:row>255</xdr:row>
      <xdr:rowOff>15240</xdr:rowOff>
    </xdr:to>
    <xdr:pic>
      <xdr:nvPicPr>
        <xdr:cNvPr id="121" name="Picture 191">
          <a:extLst>
            <a:ext uri="{FF2B5EF4-FFF2-40B4-BE49-F238E27FC236}">
              <a16:creationId xmlns:a16="http://schemas.microsoft.com/office/drawing/2014/main" id="{3B55B362-F452-4747-AF3B-F343B4BC0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" y="35048190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132522</xdr:colOff>
      <xdr:row>255</xdr:row>
      <xdr:rowOff>82826</xdr:rowOff>
    </xdr:from>
    <xdr:to>
      <xdr:col>12</xdr:col>
      <xdr:colOff>263967</xdr:colOff>
      <xdr:row>255</xdr:row>
      <xdr:rowOff>82826</xdr:rowOff>
    </xdr:to>
    <xdr:pic>
      <xdr:nvPicPr>
        <xdr:cNvPr id="122" name="Picture 191">
          <a:extLst>
            <a:ext uri="{FF2B5EF4-FFF2-40B4-BE49-F238E27FC236}">
              <a16:creationId xmlns:a16="http://schemas.microsoft.com/office/drawing/2014/main" id="{E564B5D1-0F19-49C8-99B0-15D745F40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9239" y="35308761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202096</xdr:colOff>
      <xdr:row>255</xdr:row>
      <xdr:rowOff>105340</xdr:rowOff>
    </xdr:from>
    <xdr:to>
      <xdr:col>12</xdr:col>
      <xdr:colOff>333541</xdr:colOff>
      <xdr:row>255</xdr:row>
      <xdr:rowOff>105340</xdr:rowOff>
    </xdr:to>
    <xdr:pic>
      <xdr:nvPicPr>
        <xdr:cNvPr id="123" name="Picture 191">
          <a:extLst>
            <a:ext uri="{FF2B5EF4-FFF2-40B4-BE49-F238E27FC236}">
              <a16:creationId xmlns:a16="http://schemas.microsoft.com/office/drawing/2014/main" id="{D423612A-77C5-475D-B3B6-45678FC12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8813" y="35331275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258</xdr:row>
      <xdr:rowOff>15240</xdr:rowOff>
    </xdr:from>
    <xdr:to>
      <xdr:col>1</xdr:col>
      <xdr:colOff>1548765</xdr:colOff>
      <xdr:row>258</xdr:row>
      <xdr:rowOff>15240</xdr:rowOff>
    </xdr:to>
    <xdr:pic>
      <xdr:nvPicPr>
        <xdr:cNvPr id="34" name="Picture 191">
          <a:extLst>
            <a:ext uri="{FF2B5EF4-FFF2-40B4-BE49-F238E27FC236}">
              <a16:creationId xmlns:a16="http://schemas.microsoft.com/office/drawing/2014/main" id="{05A99FB8-585B-4EAA-B68C-C7388EEE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979" y="34694899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258</xdr:row>
      <xdr:rowOff>15240</xdr:rowOff>
    </xdr:from>
    <xdr:to>
      <xdr:col>1</xdr:col>
      <xdr:colOff>1548765</xdr:colOff>
      <xdr:row>258</xdr:row>
      <xdr:rowOff>15240</xdr:rowOff>
    </xdr:to>
    <xdr:pic>
      <xdr:nvPicPr>
        <xdr:cNvPr id="124" name="Picture 191">
          <a:extLst>
            <a:ext uri="{FF2B5EF4-FFF2-40B4-BE49-F238E27FC236}">
              <a16:creationId xmlns:a16="http://schemas.microsoft.com/office/drawing/2014/main" id="{30BB1F20-4A36-4B21-9ECE-740708AAD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979" y="34694899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258</xdr:row>
      <xdr:rowOff>15240</xdr:rowOff>
    </xdr:from>
    <xdr:to>
      <xdr:col>1</xdr:col>
      <xdr:colOff>1548765</xdr:colOff>
      <xdr:row>258</xdr:row>
      <xdr:rowOff>15240</xdr:rowOff>
    </xdr:to>
    <xdr:pic>
      <xdr:nvPicPr>
        <xdr:cNvPr id="125" name="Picture 191">
          <a:extLst>
            <a:ext uri="{FF2B5EF4-FFF2-40B4-BE49-F238E27FC236}">
              <a16:creationId xmlns:a16="http://schemas.microsoft.com/office/drawing/2014/main" id="{67C6C8A9-ABE9-49B8-AF35-1B03890FE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979" y="34694899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271</xdr:row>
      <xdr:rowOff>15240</xdr:rowOff>
    </xdr:from>
    <xdr:to>
      <xdr:col>1</xdr:col>
      <xdr:colOff>1548765</xdr:colOff>
      <xdr:row>271</xdr:row>
      <xdr:rowOff>15240</xdr:rowOff>
    </xdr:to>
    <xdr:pic>
      <xdr:nvPicPr>
        <xdr:cNvPr id="126" name="Picture 191">
          <a:extLst>
            <a:ext uri="{FF2B5EF4-FFF2-40B4-BE49-F238E27FC236}">
              <a16:creationId xmlns:a16="http://schemas.microsoft.com/office/drawing/2014/main" id="{19406B61-D562-4775-BE14-FA323435E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603" y="35373697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271</xdr:row>
      <xdr:rowOff>15240</xdr:rowOff>
    </xdr:from>
    <xdr:to>
      <xdr:col>1</xdr:col>
      <xdr:colOff>1548765</xdr:colOff>
      <xdr:row>271</xdr:row>
      <xdr:rowOff>15240</xdr:rowOff>
    </xdr:to>
    <xdr:pic>
      <xdr:nvPicPr>
        <xdr:cNvPr id="127" name="Picture 191">
          <a:extLst>
            <a:ext uri="{FF2B5EF4-FFF2-40B4-BE49-F238E27FC236}">
              <a16:creationId xmlns:a16="http://schemas.microsoft.com/office/drawing/2014/main" id="{6828FA6D-D138-44D6-93BC-5D2F3D36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603" y="35373697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1417320</xdr:colOff>
      <xdr:row>271</xdr:row>
      <xdr:rowOff>15240</xdr:rowOff>
    </xdr:from>
    <xdr:to>
      <xdr:col>1</xdr:col>
      <xdr:colOff>1548765</xdr:colOff>
      <xdr:row>271</xdr:row>
      <xdr:rowOff>15240</xdr:rowOff>
    </xdr:to>
    <xdr:pic>
      <xdr:nvPicPr>
        <xdr:cNvPr id="128" name="Picture 191">
          <a:extLst>
            <a:ext uri="{FF2B5EF4-FFF2-40B4-BE49-F238E27FC236}">
              <a16:creationId xmlns:a16="http://schemas.microsoft.com/office/drawing/2014/main" id="{AC5C07E6-B6AB-46E5-B431-43B362976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603" y="35373697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253</xdr:row>
      <xdr:rowOff>0</xdr:rowOff>
    </xdr:from>
    <xdr:to>
      <xdr:col>9</xdr:col>
      <xdr:colOff>131445</xdr:colOff>
      <xdr:row>253</xdr:row>
      <xdr:rowOff>0</xdr:rowOff>
    </xdr:to>
    <xdr:pic>
      <xdr:nvPicPr>
        <xdr:cNvPr id="129" name="Picture 191">
          <a:extLst>
            <a:ext uri="{FF2B5EF4-FFF2-40B4-BE49-F238E27FC236}">
              <a16:creationId xmlns:a16="http://schemas.microsoft.com/office/drawing/2014/main" id="{D13238B9-0B3B-48DC-A812-BA09185EC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391" y="34695848"/>
          <a:ext cx="1314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33" name="Picture 166">
          <a:extLst>
            <a:ext uri="{FF2B5EF4-FFF2-40B4-BE49-F238E27FC236}">
              <a16:creationId xmlns:a16="http://schemas.microsoft.com/office/drawing/2014/main" id="{BEE59AB0-6EC1-4E1F-9D56-5663CCF78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0" name="Picture 171">
          <a:extLst>
            <a:ext uri="{FF2B5EF4-FFF2-40B4-BE49-F238E27FC236}">
              <a16:creationId xmlns:a16="http://schemas.microsoft.com/office/drawing/2014/main" id="{A176B000-29A6-4CF6-B911-19B9C778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1" name="Picture 185">
          <a:extLst>
            <a:ext uri="{FF2B5EF4-FFF2-40B4-BE49-F238E27FC236}">
              <a16:creationId xmlns:a16="http://schemas.microsoft.com/office/drawing/2014/main" id="{24155C45-F8B2-44E8-BF41-299470EEF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2" name="Picture 186">
          <a:extLst>
            <a:ext uri="{FF2B5EF4-FFF2-40B4-BE49-F238E27FC236}">
              <a16:creationId xmlns:a16="http://schemas.microsoft.com/office/drawing/2014/main" id="{87D12AA9-FF68-4DAF-9840-7A335E36A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3" name="Picture 187">
          <a:extLst>
            <a:ext uri="{FF2B5EF4-FFF2-40B4-BE49-F238E27FC236}">
              <a16:creationId xmlns:a16="http://schemas.microsoft.com/office/drawing/2014/main" id="{934BBC64-F536-4757-A370-71A1F5315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4" name="Picture 188">
          <a:extLst>
            <a:ext uri="{FF2B5EF4-FFF2-40B4-BE49-F238E27FC236}">
              <a16:creationId xmlns:a16="http://schemas.microsoft.com/office/drawing/2014/main" id="{FB2761FF-09FC-4AE6-ADC5-9068C1E2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27</xdr:row>
      <xdr:rowOff>0</xdr:rowOff>
    </xdr:from>
    <xdr:to>
      <xdr:col>10</xdr:col>
      <xdr:colOff>85725</xdr:colOff>
      <xdr:row>27</xdr:row>
      <xdr:rowOff>0</xdr:rowOff>
    </xdr:to>
    <xdr:pic>
      <xdr:nvPicPr>
        <xdr:cNvPr id="135" name="Picture 189">
          <a:extLst>
            <a:ext uri="{FF2B5EF4-FFF2-40B4-BE49-F238E27FC236}">
              <a16:creationId xmlns:a16="http://schemas.microsoft.com/office/drawing/2014/main" id="{5D658368-91E0-41C4-99AF-73B74790B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91565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161925</xdr:colOff>
      <xdr:row>27</xdr:row>
      <xdr:rowOff>123825</xdr:rowOff>
    </xdr:from>
    <xdr:to>
      <xdr:col>12</xdr:col>
      <xdr:colOff>161925</xdr:colOff>
      <xdr:row>27</xdr:row>
      <xdr:rowOff>123825</xdr:rowOff>
    </xdr:to>
    <xdr:sp macro="" textlink="">
      <xdr:nvSpPr>
        <xdr:cNvPr id="136" name="Line 1">
          <a:extLst>
            <a:ext uri="{FF2B5EF4-FFF2-40B4-BE49-F238E27FC236}">
              <a16:creationId xmlns:a16="http://schemas.microsoft.com/office/drawing/2014/main" id="{002E5A67-7978-42ED-AD55-A130BE653E6D}"/>
            </a:ext>
          </a:extLst>
        </xdr:cNvPr>
        <xdr:cNvSpPr>
          <a:spLocks noChangeShapeType="1"/>
        </xdr:cNvSpPr>
      </xdr:nvSpPr>
      <xdr:spPr bwMode="auto">
        <a:xfrm>
          <a:off x="6362700" y="11039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28</xdr:row>
      <xdr:rowOff>123825</xdr:rowOff>
    </xdr:from>
    <xdr:to>
      <xdr:col>12</xdr:col>
      <xdr:colOff>161925</xdr:colOff>
      <xdr:row>28</xdr:row>
      <xdr:rowOff>123825</xdr:rowOff>
    </xdr:to>
    <xdr:sp macro="" textlink="">
      <xdr:nvSpPr>
        <xdr:cNvPr id="137" name="Line 1">
          <a:extLst>
            <a:ext uri="{FF2B5EF4-FFF2-40B4-BE49-F238E27FC236}">
              <a16:creationId xmlns:a16="http://schemas.microsoft.com/office/drawing/2014/main" id="{23663426-36F3-4A92-869C-B0AB85039DAE}"/>
            </a:ext>
          </a:extLst>
        </xdr:cNvPr>
        <xdr:cNvSpPr>
          <a:spLocks noChangeShapeType="1"/>
        </xdr:cNvSpPr>
      </xdr:nvSpPr>
      <xdr:spPr bwMode="auto">
        <a:xfrm>
          <a:off x="636270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28</xdr:row>
      <xdr:rowOff>123825</xdr:rowOff>
    </xdr:from>
    <xdr:to>
      <xdr:col>12</xdr:col>
      <xdr:colOff>161925</xdr:colOff>
      <xdr:row>28</xdr:row>
      <xdr:rowOff>123825</xdr:rowOff>
    </xdr:to>
    <xdr:sp macro="" textlink="">
      <xdr:nvSpPr>
        <xdr:cNvPr id="138" name="Line 1">
          <a:extLst>
            <a:ext uri="{FF2B5EF4-FFF2-40B4-BE49-F238E27FC236}">
              <a16:creationId xmlns:a16="http://schemas.microsoft.com/office/drawing/2014/main" id="{558A6104-AD2F-4104-8EBF-3966B999FF02}"/>
            </a:ext>
          </a:extLst>
        </xdr:cNvPr>
        <xdr:cNvSpPr>
          <a:spLocks noChangeShapeType="1"/>
        </xdr:cNvSpPr>
      </xdr:nvSpPr>
      <xdr:spPr bwMode="auto">
        <a:xfrm>
          <a:off x="636270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85725</xdr:colOff>
      <xdr:row>26</xdr:row>
      <xdr:rowOff>0</xdr:rowOff>
    </xdr:to>
    <xdr:pic>
      <xdr:nvPicPr>
        <xdr:cNvPr id="139" name="Picture 166">
          <a:extLst>
            <a:ext uri="{FF2B5EF4-FFF2-40B4-BE49-F238E27FC236}">
              <a16:creationId xmlns:a16="http://schemas.microsoft.com/office/drawing/2014/main" id="{1C390863-1D8D-4A9C-A671-33F7FDECF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78230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85725</xdr:colOff>
      <xdr:row>26</xdr:row>
      <xdr:rowOff>0</xdr:rowOff>
    </xdr:to>
    <xdr:pic>
      <xdr:nvPicPr>
        <xdr:cNvPr id="140" name="Picture 171">
          <a:extLst>
            <a:ext uri="{FF2B5EF4-FFF2-40B4-BE49-F238E27FC236}">
              <a16:creationId xmlns:a16="http://schemas.microsoft.com/office/drawing/2014/main" id="{FC6B487B-E1D8-4056-9743-24C01E36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78230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85725</xdr:colOff>
      <xdr:row>26</xdr:row>
      <xdr:rowOff>0</xdr:rowOff>
    </xdr:to>
    <xdr:pic>
      <xdr:nvPicPr>
        <xdr:cNvPr id="141" name="Picture 185">
          <a:extLst>
            <a:ext uri="{FF2B5EF4-FFF2-40B4-BE49-F238E27FC236}">
              <a16:creationId xmlns:a16="http://schemas.microsoft.com/office/drawing/2014/main" id="{73AF1427-C266-4C01-8989-118A7D216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78230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85725</xdr:colOff>
      <xdr:row>26</xdr:row>
      <xdr:rowOff>0</xdr:rowOff>
    </xdr:to>
    <xdr:pic>
      <xdr:nvPicPr>
        <xdr:cNvPr id="142" name="Picture 186">
          <a:extLst>
            <a:ext uri="{FF2B5EF4-FFF2-40B4-BE49-F238E27FC236}">
              <a16:creationId xmlns:a16="http://schemas.microsoft.com/office/drawing/2014/main" id="{122DB3A4-3BDF-46E2-B2FD-0CAEA4B9C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78230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85725</xdr:colOff>
      <xdr:row>26</xdr:row>
      <xdr:rowOff>0</xdr:rowOff>
    </xdr:to>
    <xdr:pic>
      <xdr:nvPicPr>
        <xdr:cNvPr id="143" name="Picture 187">
          <a:extLst>
            <a:ext uri="{FF2B5EF4-FFF2-40B4-BE49-F238E27FC236}">
              <a16:creationId xmlns:a16="http://schemas.microsoft.com/office/drawing/2014/main" id="{9FF7CA3B-80BD-42DE-831D-CCABC37BC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10782300"/>
          <a:ext cx="1828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161925</xdr:colOff>
      <xdr:row>28</xdr:row>
      <xdr:rowOff>123825</xdr:rowOff>
    </xdr:from>
    <xdr:to>
      <xdr:col>12</xdr:col>
      <xdr:colOff>161925</xdr:colOff>
      <xdr:row>28</xdr:row>
      <xdr:rowOff>123825</xdr:rowOff>
    </xdr:to>
    <xdr:sp macro="" textlink="">
      <xdr:nvSpPr>
        <xdr:cNvPr id="144" name="Line 1">
          <a:extLst>
            <a:ext uri="{FF2B5EF4-FFF2-40B4-BE49-F238E27FC236}">
              <a16:creationId xmlns:a16="http://schemas.microsoft.com/office/drawing/2014/main" id="{924BDE5C-DEB3-4DD4-AD6A-A546C821CA92}"/>
            </a:ext>
          </a:extLst>
        </xdr:cNvPr>
        <xdr:cNvSpPr>
          <a:spLocks noChangeShapeType="1"/>
        </xdr:cNvSpPr>
      </xdr:nvSpPr>
      <xdr:spPr bwMode="auto">
        <a:xfrm>
          <a:off x="6362700" y="11172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25</xdr:row>
      <xdr:rowOff>123825</xdr:rowOff>
    </xdr:from>
    <xdr:to>
      <xdr:col>12</xdr:col>
      <xdr:colOff>161925</xdr:colOff>
      <xdr:row>25</xdr:row>
      <xdr:rowOff>123825</xdr:rowOff>
    </xdr:to>
    <xdr:sp macro="" textlink="">
      <xdr:nvSpPr>
        <xdr:cNvPr id="145" name="Line 1">
          <a:extLst>
            <a:ext uri="{FF2B5EF4-FFF2-40B4-BE49-F238E27FC236}">
              <a16:creationId xmlns:a16="http://schemas.microsoft.com/office/drawing/2014/main" id="{8E148B00-B792-4CBF-9A28-6261B1FDBE21}"/>
            </a:ext>
          </a:extLst>
        </xdr:cNvPr>
        <xdr:cNvSpPr>
          <a:spLocks noChangeShapeType="1"/>
        </xdr:cNvSpPr>
      </xdr:nvSpPr>
      <xdr:spPr bwMode="auto">
        <a:xfrm>
          <a:off x="63627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25</xdr:row>
      <xdr:rowOff>123825</xdr:rowOff>
    </xdr:from>
    <xdr:to>
      <xdr:col>12</xdr:col>
      <xdr:colOff>161925</xdr:colOff>
      <xdr:row>25</xdr:row>
      <xdr:rowOff>123825</xdr:rowOff>
    </xdr:to>
    <xdr:sp macro="" textlink="">
      <xdr:nvSpPr>
        <xdr:cNvPr id="146" name="Line 1">
          <a:extLst>
            <a:ext uri="{FF2B5EF4-FFF2-40B4-BE49-F238E27FC236}">
              <a16:creationId xmlns:a16="http://schemas.microsoft.com/office/drawing/2014/main" id="{09E018DB-53AA-4969-B884-26E4A22A2E72}"/>
            </a:ext>
          </a:extLst>
        </xdr:cNvPr>
        <xdr:cNvSpPr>
          <a:spLocks noChangeShapeType="1"/>
        </xdr:cNvSpPr>
      </xdr:nvSpPr>
      <xdr:spPr bwMode="auto">
        <a:xfrm>
          <a:off x="63627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161925</xdr:colOff>
      <xdr:row>25</xdr:row>
      <xdr:rowOff>123825</xdr:rowOff>
    </xdr:from>
    <xdr:to>
      <xdr:col>12</xdr:col>
      <xdr:colOff>161925</xdr:colOff>
      <xdr:row>25</xdr:row>
      <xdr:rowOff>123825</xdr:rowOff>
    </xdr:to>
    <xdr:sp macro="" textlink="">
      <xdr:nvSpPr>
        <xdr:cNvPr id="147" name="Line 1">
          <a:extLst>
            <a:ext uri="{FF2B5EF4-FFF2-40B4-BE49-F238E27FC236}">
              <a16:creationId xmlns:a16="http://schemas.microsoft.com/office/drawing/2014/main" id="{2B7E1F55-14FD-411D-B5CD-111F43CAD65C}"/>
            </a:ext>
          </a:extLst>
        </xdr:cNvPr>
        <xdr:cNvSpPr>
          <a:spLocks noChangeShapeType="1"/>
        </xdr:cNvSpPr>
      </xdr:nvSpPr>
      <xdr:spPr bwMode="auto">
        <a:xfrm>
          <a:off x="6362700" y="1077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40</xdr:row>
      <xdr:rowOff>104775</xdr:rowOff>
    </xdr:from>
    <xdr:to>
      <xdr:col>10</xdr:col>
      <xdr:colOff>0</xdr:colOff>
      <xdr:row>42</xdr:row>
      <xdr:rowOff>95250</xdr:rowOff>
    </xdr:to>
    <xdr:pic>
      <xdr:nvPicPr>
        <xdr:cNvPr id="15984" name="Picture 1">
          <a:extLst>
            <a:ext uri="{FF2B5EF4-FFF2-40B4-BE49-F238E27FC236}">
              <a16:creationId xmlns:a16="http://schemas.microsoft.com/office/drawing/2014/main" id="{3454B60E-917D-47A7-A231-5974624B6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56483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31</xdr:row>
      <xdr:rowOff>47625</xdr:rowOff>
    </xdr:from>
    <xdr:to>
      <xdr:col>10</xdr:col>
      <xdr:colOff>0</xdr:colOff>
      <xdr:row>33</xdr:row>
      <xdr:rowOff>38100</xdr:rowOff>
    </xdr:to>
    <xdr:pic>
      <xdr:nvPicPr>
        <xdr:cNvPr id="15985" name="Picture 2">
          <a:extLst>
            <a:ext uri="{FF2B5EF4-FFF2-40B4-BE49-F238E27FC236}">
              <a16:creationId xmlns:a16="http://schemas.microsoft.com/office/drawing/2014/main" id="{3A84AE45-57EF-4AD9-8490-23A4841E9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39102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36</xdr:row>
      <xdr:rowOff>85725</xdr:rowOff>
    </xdr:from>
    <xdr:to>
      <xdr:col>10</xdr:col>
      <xdr:colOff>0</xdr:colOff>
      <xdr:row>38</xdr:row>
      <xdr:rowOff>76200</xdr:rowOff>
    </xdr:to>
    <xdr:pic>
      <xdr:nvPicPr>
        <xdr:cNvPr id="15986" name="Picture 3">
          <a:extLst>
            <a:ext uri="{FF2B5EF4-FFF2-40B4-BE49-F238E27FC236}">
              <a16:creationId xmlns:a16="http://schemas.microsoft.com/office/drawing/2014/main" id="{353AF672-7E94-4921-B251-EC9F38C78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5095875"/>
          <a:ext cx="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28</xdr:row>
      <xdr:rowOff>123825</xdr:rowOff>
    </xdr:from>
    <xdr:to>
      <xdr:col>10</xdr:col>
      <xdr:colOff>0</xdr:colOff>
      <xdr:row>29</xdr:row>
      <xdr:rowOff>85725</xdr:rowOff>
    </xdr:to>
    <xdr:pic>
      <xdr:nvPicPr>
        <xdr:cNvPr id="15987" name="Picture 4">
          <a:extLst>
            <a:ext uri="{FF2B5EF4-FFF2-40B4-BE49-F238E27FC236}">
              <a16:creationId xmlns:a16="http://schemas.microsoft.com/office/drawing/2014/main" id="{F2D5E6A4-6D8C-4C2F-8CBD-FC3930080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39338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85725</xdr:rowOff>
    </xdr:from>
    <xdr:to>
      <xdr:col>10</xdr:col>
      <xdr:colOff>0</xdr:colOff>
      <xdr:row>2</xdr:row>
      <xdr:rowOff>28575</xdr:rowOff>
    </xdr:to>
    <xdr:pic>
      <xdr:nvPicPr>
        <xdr:cNvPr id="15988" name="Picture 8">
          <a:extLst>
            <a:ext uri="{FF2B5EF4-FFF2-40B4-BE49-F238E27FC236}">
              <a16:creationId xmlns:a16="http://schemas.microsoft.com/office/drawing/2014/main" id="{230274F7-09D7-4B06-9209-75E87D32F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85725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34</xdr:row>
      <xdr:rowOff>95250</xdr:rowOff>
    </xdr:from>
    <xdr:to>
      <xdr:col>10</xdr:col>
      <xdr:colOff>0</xdr:colOff>
      <xdr:row>36</xdr:row>
      <xdr:rowOff>66675</xdr:rowOff>
    </xdr:to>
    <xdr:pic>
      <xdr:nvPicPr>
        <xdr:cNvPr id="15989" name="Picture 9">
          <a:extLst>
            <a:ext uri="{FF2B5EF4-FFF2-40B4-BE49-F238E27FC236}">
              <a16:creationId xmlns:a16="http://schemas.microsoft.com/office/drawing/2014/main" id="{25A2784C-CCB4-4445-B585-95FB21DDE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483870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2295525</xdr:colOff>
      <xdr:row>28</xdr:row>
      <xdr:rowOff>123825</xdr:rowOff>
    </xdr:from>
    <xdr:to>
      <xdr:col>0</xdr:col>
      <xdr:colOff>2495550</xdr:colOff>
      <xdr:row>29</xdr:row>
      <xdr:rowOff>123825</xdr:rowOff>
    </xdr:to>
    <xdr:pic>
      <xdr:nvPicPr>
        <xdr:cNvPr id="15994" name="Picture 489">
          <a:extLst>
            <a:ext uri="{FF2B5EF4-FFF2-40B4-BE49-F238E27FC236}">
              <a16:creationId xmlns:a16="http://schemas.microsoft.com/office/drawing/2014/main" id="{53AED208-FC70-4835-9DFC-8EE5A31A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0391775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85</xdr:row>
      <xdr:rowOff>38331</xdr:rowOff>
    </xdr:from>
    <xdr:to>
      <xdr:col>3</xdr:col>
      <xdr:colOff>390525</xdr:colOff>
      <xdr:row>96</xdr:row>
      <xdr:rowOff>17851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DAF664-75F5-4E67-8F20-E5BCEA82A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1515956"/>
          <a:ext cx="3067050" cy="152257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85</xdr:row>
      <xdr:rowOff>38100</xdr:rowOff>
    </xdr:from>
    <xdr:to>
      <xdr:col>9</xdr:col>
      <xdr:colOff>200025</xdr:colOff>
      <xdr:row>96</xdr:row>
      <xdr:rowOff>14346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CBD259-8424-4EED-ACF2-84BD463E1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1515725"/>
          <a:ext cx="3133725" cy="1519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opLeftCell="A6" zoomScaleNormal="100" workbookViewId="0">
      <selection activeCell="F23" sqref="F23"/>
    </sheetView>
  </sheetViews>
  <sheetFormatPr defaultRowHeight="12.75"/>
  <cols>
    <col min="1" max="1" width="48.5703125" customWidth="1"/>
    <col min="2" max="2" width="11.28515625" customWidth="1"/>
    <col min="3" max="3" width="9.140625" customWidth="1"/>
    <col min="4" max="4" width="3.28515625" customWidth="1"/>
    <col min="5" max="5" width="4.42578125" customWidth="1"/>
    <col min="6" max="6" width="49.5703125" customWidth="1"/>
    <col min="7" max="7" width="11" customWidth="1"/>
  </cols>
  <sheetData>
    <row r="1" spans="1:7" ht="33">
      <c r="A1" s="73" t="s">
        <v>253</v>
      </c>
      <c r="B1" s="285"/>
      <c r="C1" s="285"/>
      <c r="D1" s="285"/>
      <c r="E1" s="285"/>
      <c r="F1" s="285"/>
      <c r="G1" s="285"/>
    </row>
    <row r="2" spans="1:7" ht="27">
      <c r="A2" s="63"/>
    </row>
    <row r="3" spans="1:7" ht="27.75">
      <c r="A3" s="73" t="s">
        <v>254</v>
      </c>
      <c r="B3" s="286"/>
      <c r="C3" s="286"/>
      <c r="D3" s="286"/>
      <c r="E3" s="286"/>
      <c r="F3" s="286"/>
      <c r="G3" s="286"/>
    </row>
    <row r="4" spans="1:7" ht="27">
      <c r="A4" s="63"/>
    </row>
    <row r="5" spans="1:7" ht="27.75">
      <c r="A5" s="73" t="s">
        <v>255</v>
      </c>
      <c r="B5" s="286"/>
      <c r="C5" s="286"/>
      <c r="D5" s="286"/>
      <c r="E5" s="286"/>
      <c r="F5" s="286"/>
      <c r="G5" s="286"/>
    </row>
    <row r="6" spans="1:7" ht="27">
      <c r="A6" s="63"/>
    </row>
    <row r="7" spans="1:7" ht="27.75">
      <c r="A7" s="73" t="s">
        <v>256</v>
      </c>
      <c r="B7" s="286"/>
      <c r="C7" s="286"/>
      <c r="D7" s="286"/>
      <c r="E7" s="286"/>
      <c r="F7" s="286"/>
      <c r="G7" s="286"/>
    </row>
    <row r="8" spans="1:7" ht="27">
      <c r="A8" s="63"/>
    </row>
    <row r="9" spans="1:7" ht="27.75">
      <c r="A9" s="73" t="s">
        <v>257</v>
      </c>
      <c r="B9" s="286"/>
      <c r="C9" s="286"/>
      <c r="D9" s="286"/>
      <c r="E9" s="286"/>
      <c r="F9" s="286"/>
      <c r="G9" s="286"/>
    </row>
    <row r="13" spans="1:7" ht="26.25">
      <c r="A13" s="72" t="s">
        <v>260</v>
      </c>
      <c r="B13" s="62"/>
      <c r="F13" s="72" t="s">
        <v>261</v>
      </c>
      <c r="G13" s="62"/>
    </row>
    <row r="14" spans="1:7" ht="25.5">
      <c r="A14" s="64" t="s">
        <v>404</v>
      </c>
      <c r="B14" s="99">
        <f>'Retail '!S388</f>
        <v>0</v>
      </c>
      <c r="F14" s="64" t="s">
        <v>404</v>
      </c>
      <c r="G14" s="62">
        <f>B14*40%</f>
        <v>0</v>
      </c>
    </row>
    <row r="15" spans="1:7" ht="25.5">
      <c r="A15" s="64" t="s">
        <v>507</v>
      </c>
      <c r="B15" s="99">
        <f>'Testers and Demonstration'!S388</f>
        <v>0</v>
      </c>
      <c r="F15" s="64" t="s">
        <v>507</v>
      </c>
      <c r="G15" s="62">
        <f>B15*40%</f>
        <v>0</v>
      </c>
    </row>
    <row r="16" spans="1:7" ht="25.5">
      <c r="A16" s="64" t="s">
        <v>258</v>
      </c>
      <c r="B16" s="99">
        <f>'Special Values'!L69</f>
        <v>0</v>
      </c>
      <c r="F16" s="64" t="s">
        <v>258</v>
      </c>
      <c r="G16" s="62">
        <f>B16/2</f>
        <v>0</v>
      </c>
    </row>
    <row r="17" spans="1:7" ht="25.5">
      <c r="A17" s="64" t="s">
        <v>259</v>
      </c>
      <c r="B17" s="99">
        <f>'Sales Aids'!J105</f>
        <v>0</v>
      </c>
      <c r="F17" s="64" t="s">
        <v>259</v>
      </c>
      <c r="G17" s="99">
        <f>SUM(B17)</f>
        <v>0</v>
      </c>
    </row>
    <row r="18" spans="1:7" ht="25.5">
      <c r="A18" s="64" t="s">
        <v>262</v>
      </c>
      <c r="B18" s="99">
        <f>SUM(B14:B17)</f>
        <v>0</v>
      </c>
      <c r="F18" s="64" t="s">
        <v>295</v>
      </c>
      <c r="G18" s="62">
        <f>SUM(G14:G17)</f>
        <v>0</v>
      </c>
    </row>
    <row r="21" spans="1:7" ht="25.5">
      <c r="A21" s="64" t="s">
        <v>508</v>
      </c>
      <c r="B21" s="62">
        <f>SUM(B14*12%)</f>
        <v>0</v>
      </c>
    </row>
    <row r="22" spans="1:7" ht="25.5">
      <c r="A22" s="64"/>
      <c r="B22" s="62"/>
    </row>
    <row r="27" spans="1:7">
      <c r="A27" s="18"/>
      <c r="B27" s="62"/>
    </row>
  </sheetData>
  <sheetProtection selectLockedCells="1"/>
  <mergeCells count="5">
    <mergeCell ref="B1:G1"/>
    <mergeCell ref="B3:G3"/>
    <mergeCell ref="B5:G5"/>
    <mergeCell ref="B7:G7"/>
    <mergeCell ref="B9:G9"/>
  </mergeCells>
  <printOptions horizontalCentered="1" gridLines="1"/>
  <pageMargins left="0.25" right="0.25" top="0.75" bottom="0.75" header="0.3" footer="0.3"/>
  <pageSetup orientation="portrait" r:id="rId1"/>
  <headerFooter>
    <oddHeader>&amp;C&amp;"Arial,Bold"&amp;14Basic Product Order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0FAE2-5CD2-460F-B2FC-1A66B0E7FD39}">
  <dimension ref="A1:T884"/>
  <sheetViews>
    <sheetView view="pageBreakPreview" topLeftCell="A175" zoomScale="115" zoomScaleNormal="100" zoomScaleSheetLayoutView="115" workbookViewId="0">
      <selection activeCell="B208" sqref="B208"/>
    </sheetView>
  </sheetViews>
  <sheetFormatPr defaultRowHeight="10.5" customHeight="1"/>
  <cols>
    <col min="1" max="1" width="0.140625" style="6" customWidth="1"/>
    <col min="2" max="2" width="29.28515625" style="6" customWidth="1"/>
    <col min="3" max="3" width="5.7109375" style="316" customWidth="1"/>
    <col min="4" max="4" width="5.5703125" style="6" customWidth="1"/>
    <col min="5" max="5" width="5.7109375" style="323" customWidth="1"/>
    <col min="6" max="6" width="0.5703125" style="6" hidden="1" customWidth="1"/>
    <col min="7" max="7" width="0.85546875" style="6" hidden="1" customWidth="1"/>
    <col min="8" max="8" width="0.42578125" style="6" customWidth="1"/>
    <col min="9" max="9" width="0.42578125" style="315" customWidth="1"/>
    <col min="10" max="10" width="28.5703125" style="6" customWidth="1"/>
    <col min="11" max="11" width="4" style="6" customWidth="1"/>
    <col min="12" max="12" width="5.85546875" style="6" customWidth="1"/>
    <col min="13" max="13" width="7" style="82" customWidth="1"/>
    <col min="14" max="14" width="0.42578125" style="6" customWidth="1"/>
    <col min="15" max="15" width="0.42578125" style="315" customWidth="1"/>
    <col min="16" max="16" width="19.85546875" style="6" customWidth="1"/>
    <col min="17" max="17" width="4" style="6" customWidth="1"/>
    <col min="18" max="18" width="6" style="6" customWidth="1"/>
    <col min="19" max="19" width="6.28515625" style="82" customWidth="1"/>
    <col min="20" max="20" width="9.140625" style="316"/>
    <col min="21" max="16384" width="9.140625" style="6"/>
  </cols>
  <sheetData>
    <row r="1" spans="2:20" ht="12">
      <c r="B1" s="7" t="s">
        <v>509</v>
      </c>
      <c r="C1" s="6"/>
      <c r="E1" s="82"/>
      <c r="L1" s="7" t="s">
        <v>67</v>
      </c>
      <c r="Q1" s="7" t="s">
        <v>65</v>
      </c>
    </row>
    <row r="2" spans="2:20" s="314" customFormat="1" ht="2.25" customHeight="1"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S2" s="318"/>
      <c r="T2" s="316"/>
    </row>
    <row r="3" spans="2:20" s="322" customFormat="1" ht="22.5" customHeight="1">
      <c r="B3" s="319" t="s">
        <v>30</v>
      </c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1"/>
      <c r="T3" s="316"/>
    </row>
    <row r="4" spans="2:20" ht="6" customHeight="1"/>
    <row r="5" spans="2:20" ht="12">
      <c r="B5" s="324" t="s">
        <v>63</v>
      </c>
      <c r="C5" s="324"/>
      <c r="D5" s="324"/>
      <c r="E5" s="324"/>
      <c r="F5" s="325"/>
      <c r="G5" s="315"/>
      <c r="J5" s="324" t="s">
        <v>63</v>
      </c>
      <c r="K5" s="324"/>
      <c r="L5" s="324"/>
      <c r="M5" s="324"/>
      <c r="N5" s="315"/>
      <c r="P5" s="324" t="s">
        <v>63</v>
      </c>
      <c r="Q5" s="324"/>
      <c r="R5" s="324"/>
      <c r="S5" s="324"/>
    </row>
    <row r="6" spans="2:20" s="333" customFormat="1" ht="9" customHeight="1">
      <c r="B6" s="326" t="s">
        <v>79</v>
      </c>
      <c r="C6" s="327" t="s">
        <v>57</v>
      </c>
      <c r="D6" s="327" t="s">
        <v>58</v>
      </c>
      <c r="E6" s="328" t="s">
        <v>59</v>
      </c>
      <c r="F6" s="329"/>
      <c r="G6" s="330"/>
      <c r="H6" s="331"/>
      <c r="I6" s="330"/>
      <c r="J6" s="326" t="s">
        <v>79</v>
      </c>
      <c r="K6" s="327" t="s">
        <v>57</v>
      </c>
      <c r="L6" s="327" t="s">
        <v>58</v>
      </c>
      <c r="M6" s="328" t="s">
        <v>59</v>
      </c>
      <c r="N6" s="332"/>
      <c r="O6" s="332"/>
      <c r="P6" s="326" t="s">
        <v>79</v>
      </c>
      <c r="Q6" s="327" t="s">
        <v>57</v>
      </c>
      <c r="R6" s="327" t="s">
        <v>58</v>
      </c>
      <c r="S6" s="328" t="s">
        <v>59</v>
      </c>
      <c r="T6" s="316"/>
    </row>
    <row r="7" spans="2:20" s="314" customFormat="1" ht="13.5">
      <c r="B7" s="324" t="s">
        <v>41</v>
      </c>
      <c r="C7" s="324"/>
      <c r="D7" s="324"/>
      <c r="E7" s="324"/>
      <c r="F7" s="334"/>
      <c r="G7" s="335"/>
      <c r="I7" s="335"/>
      <c r="J7" s="324" t="s">
        <v>102</v>
      </c>
      <c r="K7" s="324"/>
      <c r="L7" s="324"/>
      <c r="M7" s="324"/>
      <c r="N7" s="335"/>
      <c r="O7" s="335"/>
      <c r="P7" s="324" t="s">
        <v>103</v>
      </c>
      <c r="Q7" s="324"/>
      <c r="R7" s="324"/>
      <c r="S7" s="324"/>
      <c r="T7" s="316"/>
    </row>
    <row r="8" spans="2:20" s="314" customFormat="1" ht="12" customHeight="1">
      <c r="B8" s="336" t="s">
        <v>52</v>
      </c>
      <c r="C8" s="336"/>
      <c r="D8" s="336"/>
      <c r="E8" s="337"/>
      <c r="F8" s="338"/>
      <c r="G8" s="339"/>
      <c r="H8" s="338"/>
      <c r="I8" s="339"/>
      <c r="J8" s="336" t="s">
        <v>92</v>
      </c>
      <c r="K8" s="340"/>
      <c r="L8" s="340"/>
      <c r="M8" s="341"/>
      <c r="N8" s="201"/>
      <c r="O8" s="339"/>
      <c r="P8" s="336" t="s">
        <v>144</v>
      </c>
      <c r="Q8" s="340"/>
      <c r="R8" s="340"/>
      <c r="S8" s="341"/>
      <c r="T8" s="316"/>
    </row>
    <row r="9" spans="2:20" s="314" customFormat="1" ht="10.7" customHeight="1">
      <c r="B9" s="201" t="s">
        <v>125</v>
      </c>
      <c r="C9" s="342"/>
      <c r="D9" s="343">
        <v>23</v>
      </c>
      <c r="E9" s="344">
        <f>D9*C9</f>
        <v>0</v>
      </c>
      <c r="F9" s="338"/>
      <c r="G9" s="339"/>
      <c r="H9" s="201"/>
      <c r="I9" s="339"/>
      <c r="J9" s="201" t="s">
        <v>152</v>
      </c>
      <c r="K9" s="342"/>
      <c r="L9" s="343">
        <v>31</v>
      </c>
      <c r="M9" s="344">
        <f>L9*K9</f>
        <v>0</v>
      </c>
      <c r="N9" s="201"/>
      <c r="O9" s="339"/>
      <c r="P9" s="201" t="s">
        <v>153</v>
      </c>
      <c r="Q9" s="342"/>
      <c r="R9" s="343">
        <v>18</v>
      </c>
      <c r="S9" s="344">
        <f>R9*Q9</f>
        <v>0</v>
      </c>
      <c r="T9" s="316"/>
    </row>
    <row r="10" spans="2:20" s="314" customFormat="1" ht="10.7" customHeight="1">
      <c r="F10" s="338"/>
      <c r="G10" s="339"/>
      <c r="H10" s="201"/>
      <c r="I10" s="339"/>
      <c r="N10" s="201"/>
      <c r="O10" s="339"/>
      <c r="P10" s="201" t="s">
        <v>154</v>
      </c>
      <c r="Q10" s="342"/>
      <c r="R10" s="343">
        <v>18</v>
      </c>
      <c r="S10" s="344">
        <f>R10*Q10</f>
        <v>0</v>
      </c>
      <c r="T10" s="316"/>
    </row>
    <row r="11" spans="2:20" s="314" customFormat="1" ht="10.7" customHeight="1">
      <c r="B11" s="336" t="s">
        <v>504</v>
      </c>
      <c r="F11" s="338"/>
      <c r="G11" s="339"/>
      <c r="H11" s="201"/>
      <c r="I11" s="339"/>
      <c r="J11" s="336" t="s">
        <v>344</v>
      </c>
      <c r="K11" s="345"/>
      <c r="L11" s="346"/>
      <c r="M11" s="347"/>
      <c r="N11" s="201"/>
      <c r="O11" s="339"/>
      <c r="P11" s="201" t="s">
        <v>155</v>
      </c>
      <c r="Q11" s="342"/>
      <c r="R11" s="343">
        <v>18</v>
      </c>
      <c r="S11" s="344">
        <f>R11*Q11</f>
        <v>0</v>
      </c>
      <c r="T11" s="316"/>
    </row>
    <row r="12" spans="2:20" s="314" customFormat="1" ht="10.7" customHeight="1">
      <c r="B12" s="314" t="s">
        <v>386</v>
      </c>
      <c r="C12" s="348"/>
      <c r="D12" s="343">
        <v>31</v>
      </c>
      <c r="E12" s="344">
        <f>D12*C12</f>
        <v>0</v>
      </c>
      <c r="F12" s="338"/>
      <c r="G12" s="339"/>
      <c r="H12" s="201"/>
      <c r="I12" s="339"/>
      <c r="J12" s="201" t="s">
        <v>345</v>
      </c>
      <c r="K12" s="349"/>
      <c r="L12" s="350">
        <v>31</v>
      </c>
      <c r="M12" s="351">
        <f t="shared" ref="M12:M18" si="0">K12*L12</f>
        <v>0</v>
      </c>
      <c r="N12" s="201"/>
      <c r="O12" s="339"/>
      <c r="T12" s="316"/>
    </row>
    <row r="13" spans="2:20" s="314" customFormat="1" ht="12" customHeight="1">
      <c r="B13" s="314" t="s">
        <v>387</v>
      </c>
      <c r="C13" s="348"/>
      <c r="D13" s="343">
        <v>31</v>
      </c>
      <c r="E13" s="344">
        <f>D13*C13</f>
        <v>0</v>
      </c>
      <c r="F13" s="338"/>
      <c r="G13" s="339"/>
      <c r="H13" s="201"/>
      <c r="I13" s="339"/>
      <c r="J13" s="201" t="s">
        <v>346</v>
      </c>
      <c r="K13" s="349"/>
      <c r="L13" s="350">
        <v>31</v>
      </c>
      <c r="M13" s="351">
        <f t="shared" si="0"/>
        <v>0</v>
      </c>
      <c r="N13" s="201"/>
      <c r="O13" s="339"/>
      <c r="P13" s="336" t="s">
        <v>496</v>
      </c>
      <c r="Q13" s="352" t="s">
        <v>503</v>
      </c>
      <c r="T13" s="316"/>
    </row>
    <row r="14" spans="2:20" s="314" customFormat="1" ht="12" customHeight="1">
      <c r="B14" s="314" t="s">
        <v>385</v>
      </c>
      <c r="C14" s="342"/>
      <c r="D14" s="343">
        <v>31</v>
      </c>
      <c r="E14" s="344">
        <f>D14*C14</f>
        <v>0</v>
      </c>
      <c r="F14" s="338"/>
      <c r="G14" s="339"/>
      <c r="H14" s="201"/>
      <c r="I14" s="339"/>
      <c r="J14" s="201" t="s">
        <v>347</v>
      </c>
      <c r="K14" s="349"/>
      <c r="L14" s="350">
        <v>31</v>
      </c>
      <c r="M14" s="351">
        <f t="shared" si="0"/>
        <v>0</v>
      </c>
      <c r="N14" s="201"/>
      <c r="O14" s="339"/>
      <c r="P14" s="201" t="s">
        <v>497</v>
      </c>
      <c r="Q14" s="342"/>
      <c r="R14" s="343">
        <v>18</v>
      </c>
      <c r="S14" s="344">
        <f>R14*Q14</f>
        <v>0</v>
      </c>
      <c r="T14" s="316"/>
    </row>
    <row r="15" spans="2:20" s="314" customFormat="1" ht="10.7" customHeight="1">
      <c r="F15" s="338"/>
      <c r="G15" s="339"/>
      <c r="H15" s="201"/>
      <c r="I15" s="339"/>
      <c r="J15" s="201" t="s">
        <v>348</v>
      </c>
      <c r="K15" s="349"/>
      <c r="L15" s="350">
        <v>31</v>
      </c>
      <c r="M15" s="351">
        <f t="shared" si="0"/>
        <v>0</v>
      </c>
      <c r="N15" s="201"/>
      <c r="O15" s="339"/>
      <c r="T15" s="316"/>
    </row>
    <row r="16" spans="2:20" s="314" customFormat="1" ht="12" customHeight="1">
      <c r="B16" s="340" t="s">
        <v>44</v>
      </c>
      <c r="C16" s="353"/>
      <c r="D16" s="353"/>
      <c r="E16" s="354"/>
      <c r="F16" s="338"/>
      <c r="G16" s="339"/>
      <c r="H16" s="201"/>
      <c r="I16" s="339"/>
      <c r="J16" s="201" t="s">
        <v>349</v>
      </c>
      <c r="K16" s="349"/>
      <c r="L16" s="350">
        <v>31</v>
      </c>
      <c r="M16" s="351">
        <f t="shared" si="0"/>
        <v>0</v>
      </c>
      <c r="N16" s="201"/>
      <c r="O16" s="339"/>
      <c r="P16" s="336" t="s">
        <v>120</v>
      </c>
      <c r="Q16" s="201"/>
      <c r="R16" s="201"/>
      <c r="S16" s="355"/>
      <c r="T16" s="316"/>
    </row>
    <row r="17" spans="2:20" s="314" customFormat="1" ht="10.7" customHeight="1">
      <c r="B17" s="201" t="s">
        <v>150</v>
      </c>
      <c r="C17" s="342"/>
      <c r="D17" s="343">
        <v>38</v>
      </c>
      <c r="E17" s="344">
        <f>D17*C17</f>
        <v>0</v>
      </c>
      <c r="F17" s="338"/>
      <c r="G17" s="339"/>
      <c r="H17" s="201"/>
      <c r="I17" s="339"/>
      <c r="J17" s="201" t="s">
        <v>350</v>
      </c>
      <c r="K17" s="349"/>
      <c r="L17" s="350">
        <v>31</v>
      </c>
      <c r="M17" s="351">
        <f t="shared" si="0"/>
        <v>0</v>
      </c>
      <c r="N17" s="201"/>
      <c r="O17" s="339"/>
      <c r="P17" s="201" t="s">
        <v>156</v>
      </c>
      <c r="Q17" s="342"/>
      <c r="R17" s="356">
        <v>19</v>
      </c>
      <c r="S17" s="344">
        <f>R17*Q17</f>
        <v>0</v>
      </c>
      <c r="T17" s="316"/>
    </row>
    <row r="18" spans="2:20" s="314" customFormat="1" ht="12" customHeight="1">
      <c r="B18" s="201" t="s">
        <v>91</v>
      </c>
      <c r="C18" s="201"/>
      <c r="D18" s="343"/>
      <c r="E18" s="355"/>
      <c r="F18" s="338"/>
      <c r="G18" s="339"/>
      <c r="H18" s="201"/>
      <c r="I18" s="339"/>
      <c r="J18" s="201" t="s">
        <v>356</v>
      </c>
      <c r="K18" s="349"/>
      <c r="L18" s="350">
        <v>31</v>
      </c>
      <c r="M18" s="351">
        <f t="shared" si="0"/>
        <v>0</v>
      </c>
      <c r="N18" s="201"/>
      <c r="O18" s="339"/>
      <c r="P18" s="201" t="s">
        <v>157</v>
      </c>
      <c r="Q18" s="348"/>
      <c r="R18" s="356">
        <v>19</v>
      </c>
      <c r="S18" s="344">
        <f>R18*Q18</f>
        <v>0</v>
      </c>
      <c r="T18" s="316"/>
    </row>
    <row r="19" spans="2:20" s="314" customFormat="1" ht="10.7" customHeight="1">
      <c r="B19" s="201"/>
      <c r="C19" s="357"/>
      <c r="D19" s="343"/>
      <c r="E19" s="355"/>
      <c r="F19" s="338"/>
      <c r="G19" s="339"/>
      <c r="H19" s="201"/>
      <c r="I19" s="339"/>
      <c r="N19" s="201"/>
      <c r="O19" s="339"/>
      <c r="P19" s="201" t="s">
        <v>283</v>
      </c>
      <c r="Q19" s="348"/>
      <c r="R19" s="356">
        <v>19</v>
      </c>
      <c r="S19" s="344">
        <f>R19*Q19</f>
        <v>0</v>
      </c>
      <c r="T19" s="316"/>
    </row>
    <row r="20" spans="2:20" s="314" customFormat="1" ht="10.7" customHeight="1">
      <c r="B20" s="358" t="s">
        <v>102</v>
      </c>
      <c r="C20" s="358"/>
      <c r="D20" s="358"/>
      <c r="E20" s="358"/>
      <c r="F20" s="338"/>
      <c r="G20" s="339"/>
      <c r="H20" s="201"/>
      <c r="I20" s="339"/>
      <c r="J20" s="359" t="s">
        <v>510</v>
      </c>
      <c r="N20" s="201"/>
      <c r="O20" s="339"/>
      <c r="P20" s="201" t="s">
        <v>158</v>
      </c>
      <c r="Q20" s="348"/>
      <c r="R20" s="356">
        <v>19</v>
      </c>
      <c r="S20" s="344">
        <f>R20*Q20</f>
        <v>0</v>
      </c>
      <c r="T20" s="316"/>
    </row>
    <row r="21" spans="2:20" s="314" customFormat="1" ht="12" customHeight="1">
      <c r="B21" s="340" t="s">
        <v>55</v>
      </c>
      <c r="C21" s="353"/>
      <c r="D21" s="353"/>
      <c r="E21" s="354"/>
      <c r="F21" s="338"/>
      <c r="G21" s="339"/>
      <c r="H21" s="201"/>
      <c r="I21" s="339"/>
      <c r="J21" s="314" t="s">
        <v>506</v>
      </c>
      <c r="K21" s="349"/>
      <c r="L21" s="350">
        <v>28</v>
      </c>
      <c r="M21" s="351">
        <f t="shared" ref="M21:M22" si="1">K21*L21</f>
        <v>0</v>
      </c>
      <c r="N21" s="201"/>
      <c r="O21" s="339"/>
      <c r="T21" s="316"/>
    </row>
    <row r="22" spans="2:20" s="314" customFormat="1" ht="10.7" customHeight="1">
      <c r="B22" s="201" t="s">
        <v>294</v>
      </c>
      <c r="C22" s="342"/>
      <c r="D22" s="360">
        <v>26</v>
      </c>
      <c r="E22" s="344">
        <f>D22*C22</f>
        <v>0</v>
      </c>
      <c r="F22" s="338"/>
      <c r="G22" s="339"/>
      <c r="H22" s="201"/>
      <c r="I22" s="339"/>
      <c r="J22" s="314" t="s">
        <v>505</v>
      </c>
      <c r="K22" s="349"/>
      <c r="L22" s="350">
        <v>28</v>
      </c>
      <c r="M22" s="351">
        <f t="shared" si="1"/>
        <v>0</v>
      </c>
      <c r="N22" s="201"/>
      <c r="O22" s="339"/>
      <c r="P22" s="336" t="s">
        <v>80</v>
      </c>
      <c r="Q22" s="336"/>
      <c r="R22" s="336"/>
      <c r="S22" s="337"/>
      <c r="T22" s="316"/>
    </row>
    <row r="23" spans="2:20" s="314" customFormat="1" ht="10.7" customHeight="1">
      <c r="B23" s="201" t="s">
        <v>288</v>
      </c>
      <c r="C23" s="342"/>
      <c r="D23" s="360">
        <v>32</v>
      </c>
      <c r="E23" s="344">
        <f>D23*C23</f>
        <v>0</v>
      </c>
      <c r="F23" s="338"/>
      <c r="G23" s="339"/>
      <c r="H23" s="201"/>
      <c r="I23" s="339"/>
      <c r="N23" s="201"/>
      <c r="O23" s="339"/>
      <c r="P23" s="201" t="s">
        <v>35</v>
      </c>
      <c r="Q23" s="342"/>
      <c r="R23" s="343">
        <v>19</v>
      </c>
      <c r="S23" s="344">
        <f>R23*Q23</f>
        <v>0</v>
      </c>
      <c r="T23" s="316"/>
    </row>
    <row r="24" spans="2:20" s="314" customFormat="1" ht="10.7" customHeight="1">
      <c r="B24" s="201" t="s">
        <v>46</v>
      </c>
      <c r="C24" s="342"/>
      <c r="D24" s="360">
        <v>34</v>
      </c>
      <c r="E24" s="344">
        <f>D24*C24</f>
        <v>0</v>
      </c>
      <c r="F24" s="338"/>
      <c r="G24" s="339"/>
      <c r="H24" s="201"/>
      <c r="I24" s="339"/>
      <c r="N24" s="201"/>
      <c r="O24" s="339"/>
      <c r="P24" s="201" t="s">
        <v>36</v>
      </c>
      <c r="Q24" s="342"/>
      <c r="R24" s="343">
        <v>19</v>
      </c>
      <c r="S24" s="344">
        <f>R24*Q24</f>
        <v>0</v>
      </c>
      <c r="T24" s="316"/>
    </row>
    <row r="25" spans="2:20" s="314" customFormat="1" ht="10.7" customHeight="1">
      <c r="F25" s="338"/>
      <c r="G25" s="339"/>
      <c r="H25" s="201"/>
      <c r="I25" s="339"/>
      <c r="J25" s="336" t="s">
        <v>296</v>
      </c>
      <c r="N25" s="201"/>
      <c r="O25" s="339"/>
      <c r="P25" s="201" t="s">
        <v>37</v>
      </c>
      <c r="Q25" s="342"/>
      <c r="R25" s="343">
        <v>19</v>
      </c>
      <c r="S25" s="355">
        <f>R25*Q25</f>
        <v>0</v>
      </c>
      <c r="T25" s="316"/>
    </row>
    <row r="26" spans="2:20" s="314" customFormat="1" ht="11.25" customHeight="1">
      <c r="B26" s="340" t="s">
        <v>340</v>
      </c>
      <c r="C26" s="361"/>
      <c r="E26" s="318"/>
      <c r="F26" s="338"/>
      <c r="G26" s="339"/>
      <c r="H26" s="201"/>
      <c r="I26" s="339"/>
      <c r="J26" s="26" t="s">
        <v>398</v>
      </c>
      <c r="K26" s="76"/>
      <c r="L26" s="27">
        <v>21</v>
      </c>
      <c r="M26" s="84">
        <f t="shared" ref="M26:M28" si="2">L26*K26</f>
        <v>0</v>
      </c>
      <c r="N26" s="201"/>
      <c r="O26" s="339"/>
      <c r="Q26" s="357"/>
      <c r="R26" s="343"/>
      <c r="S26" s="355"/>
      <c r="T26" s="316"/>
    </row>
    <row r="27" spans="2:20" s="314" customFormat="1" ht="10.5" customHeight="1">
      <c r="B27" s="201" t="s">
        <v>341</v>
      </c>
      <c r="C27" s="342"/>
      <c r="D27" s="356">
        <v>20</v>
      </c>
      <c r="E27" s="344">
        <f>D27*C27</f>
        <v>0</v>
      </c>
      <c r="F27" s="338"/>
      <c r="G27" s="339"/>
      <c r="H27" s="201"/>
      <c r="I27" s="339"/>
      <c r="J27" s="26" t="s">
        <v>299</v>
      </c>
      <c r="K27" s="76"/>
      <c r="L27" s="27">
        <v>21</v>
      </c>
      <c r="M27" s="84">
        <f t="shared" si="2"/>
        <v>0</v>
      </c>
      <c r="N27" s="201"/>
      <c r="O27" s="339"/>
      <c r="T27" s="316"/>
    </row>
    <row r="28" spans="2:20" s="314" customFormat="1" ht="12" customHeight="1">
      <c r="B28" s="201" t="s">
        <v>342</v>
      </c>
      <c r="C28" s="342"/>
      <c r="D28" s="356">
        <v>20</v>
      </c>
      <c r="E28" s="344">
        <f>D28*C28</f>
        <v>0</v>
      </c>
      <c r="F28" s="338"/>
      <c r="G28" s="339"/>
      <c r="H28" s="201"/>
      <c r="I28" s="339"/>
      <c r="J28" s="26" t="s">
        <v>300</v>
      </c>
      <c r="K28" s="76"/>
      <c r="L28" s="27">
        <v>21</v>
      </c>
      <c r="M28" s="84">
        <f t="shared" si="2"/>
        <v>0</v>
      </c>
      <c r="N28" s="201"/>
      <c r="O28" s="339"/>
      <c r="P28" s="362" t="s">
        <v>359</v>
      </c>
      <c r="Q28" s="363"/>
      <c r="R28" s="364"/>
      <c r="S28" s="364"/>
      <c r="T28" s="316"/>
    </row>
    <row r="29" spans="2:20" s="314" customFormat="1" ht="10.7" customHeight="1">
      <c r="B29" s="201" t="s">
        <v>343</v>
      </c>
      <c r="C29" s="342"/>
      <c r="D29" s="356">
        <v>20</v>
      </c>
      <c r="E29" s="344">
        <f>D29*C29</f>
        <v>0</v>
      </c>
      <c r="F29" s="338"/>
      <c r="G29" s="339"/>
      <c r="H29" s="201"/>
      <c r="I29" s="339"/>
      <c r="J29" s="26" t="s">
        <v>421</v>
      </c>
      <c r="K29" s="76"/>
      <c r="L29" s="27">
        <v>21</v>
      </c>
      <c r="M29" s="84">
        <f>L29*K29</f>
        <v>0</v>
      </c>
      <c r="N29" s="201"/>
      <c r="O29" s="339"/>
      <c r="P29" s="365" t="s">
        <v>462</v>
      </c>
      <c r="Q29" s="366"/>
      <c r="R29" s="367">
        <v>22</v>
      </c>
      <c r="S29" s="368">
        <v>0</v>
      </c>
      <c r="T29" s="316"/>
    </row>
    <row r="30" spans="2:20" s="314" customFormat="1" ht="10.7" customHeight="1">
      <c r="F30" s="338"/>
      <c r="G30" s="339"/>
      <c r="H30" s="201"/>
      <c r="I30" s="339"/>
      <c r="J30" s="26" t="s">
        <v>297</v>
      </c>
      <c r="K30" s="76"/>
      <c r="L30" s="27">
        <v>21</v>
      </c>
      <c r="M30" s="84">
        <f>L30*K30</f>
        <v>0</v>
      </c>
      <c r="N30" s="201"/>
      <c r="O30" s="339"/>
      <c r="P30" s="365" t="s">
        <v>414</v>
      </c>
      <c r="Q30" s="366"/>
      <c r="R30" s="367">
        <v>22</v>
      </c>
      <c r="S30" s="368">
        <v>0</v>
      </c>
      <c r="T30" s="316"/>
    </row>
    <row r="31" spans="2:20" s="314" customFormat="1" ht="10.7" customHeight="1">
      <c r="B31" s="336" t="s">
        <v>238</v>
      </c>
      <c r="C31" s="353"/>
      <c r="D31" s="353"/>
      <c r="E31" s="354"/>
      <c r="F31" s="338"/>
      <c r="G31" s="339"/>
      <c r="H31" s="201"/>
      <c r="I31" s="339"/>
      <c r="J31" s="26" t="s">
        <v>298</v>
      </c>
      <c r="K31" s="76"/>
      <c r="L31" s="27">
        <v>21</v>
      </c>
      <c r="M31" s="84">
        <f>L31*K31</f>
        <v>0</v>
      </c>
      <c r="N31" s="201"/>
      <c r="O31" s="339"/>
      <c r="P31" s="365" t="s">
        <v>360</v>
      </c>
      <c r="Q31" s="366"/>
      <c r="R31" s="367">
        <v>22</v>
      </c>
      <c r="S31" s="368">
        <v>0</v>
      </c>
      <c r="T31" s="316"/>
    </row>
    <row r="32" spans="2:20" s="314" customFormat="1" ht="10.7" customHeight="1">
      <c r="B32" s="201" t="s">
        <v>239</v>
      </c>
      <c r="C32" s="342"/>
      <c r="D32" s="343">
        <v>30</v>
      </c>
      <c r="E32" s="344">
        <f>D32*C32</f>
        <v>0</v>
      </c>
      <c r="F32" s="338"/>
      <c r="G32" s="339"/>
      <c r="H32" s="201"/>
      <c r="I32" s="339"/>
      <c r="J32" s="465"/>
      <c r="K32" s="467"/>
      <c r="L32" s="466"/>
      <c r="M32" s="468"/>
      <c r="N32" s="201"/>
      <c r="O32" s="339"/>
      <c r="P32" s="365" t="s">
        <v>415</v>
      </c>
      <c r="Q32" s="366"/>
      <c r="R32" s="367">
        <v>22</v>
      </c>
      <c r="S32" s="368">
        <v>0</v>
      </c>
      <c r="T32" s="316"/>
    </row>
    <row r="33" spans="2:20" s="314" customFormat="1" ht="10.7" customHeight="1">
      <c r="B33" s="201"/>
      <c r="C33" s="357"/>
      <c r="D33" s="343"/>
      <c r="E33" s="355"/>
      <c r="F33" s="338"/>
      <c r="G33" s="339"/>
      <c r="H33" s="201"/>
      <c r="I33" s="339"/>
      <c r="J33" s="465"/>
      <c r="K33" s="467"/>
      <c r="L33" s="466"/>
      <c r="M33" s="468"/>
      <c r="N33" s="201"/>
      <c r="O33" s="339"/>
      <c r="T33" s="316"/>
    </row>
    <row r="34" spans="2:20" s="314" customFormat="1" ht="10.7" customHeight="1">
      <c r="B34" s="336" t="s">
        <v>25</v>
      </c>
      <c r="C34" s="336"/>
      <c r="D34" s="336"/>
      <c r="E34" s="337"/>
      <c r="F34" s="338"/>
      <c r="G34" s="339"/>
      <c r="H34" s="201"/>
      <c r="I34" s="339"/>
      <c r="J34" s="36" t="s">
        <v>531</v>
      </c>
      <c r="K34" s="239"/>
      <c r="L34" s="240"/>
      <c r="M34" s="229"/>
      <c r="N34" s="201"/>
      <c r="O34" s="339"/>
      <c r="P34" s="340" t="s">
        <v>56</v>
      </c>
      <c r="Q34" s="340"/>
      <c r="R34" s="340"/>
      <c r="S34" s="341"/>
      <c r="T34" s="316"/>
    </row>
    <row r="35" spans="2:20" s="314" customFormat="1" ht="10.7" customHeight="1">
      <c r="B35" s="201" t="s">
        <v>151</v>
      </c>
      <c r="C35" s="342"/>
      <c r="D35" s="343">
        <v>30</v>
      </c>
      <c r="E35" s="355">
        <f>D35*C35</f>
        <v>0</v>
      </c>
      <c r="F35" s="338"/>
      <c r="G35" s="339"/>
      <c r="H35" s="201"/>
      <c r="I35" s="339"/>
      <c r="J35" s="26" t="s">
        <v>526</v>
      </c>
      <c r="K35" s="76"/>
      <c r="L35" s="27">
        <v>24</v>
      </c>
      <c r="M35" s="84">
        <f>L35*K35</f>
        <v>0</v>
      </c>
      <c r="N35" s="201"/>
      <c r="O35" s="339"/>
      <c r="P35" s="314" t="s">
        <v>266</v>
      </c>
      <c r="Q35" s="342"/>
      <c r="R35" s="360">
        <v>8</v>
      </c>
      <c r="S35" s="344">
        <f>R35*Q35</f>
        <v>0</v>
      </c>
      <c r="T35" s="316"/>
    </row>
    <row r="36" spans="2:20" s="314" customFormat="1" ht="10.7" customHeight="1">
      <c r="F36" s="338"/>
      <c r="G36" s="339"/>
      <c r="H36" s="201"/>
      <c r="I36" s="339"/>
      <c r="J36" s="26" t="s">
        <v>527</v>
      </c>
      <c r="K36" s="76"/>
      <c r="L36" s="27">
        <v>24</v>
      </c>
      <c r="M36" s="84">
        <f>L36*K36</f>
        <v>0</v>
      </c>
      <c r="N36" s="201"/>
      <c r="O36" s="339"/>
      <c r="P36" s="201" t="s">
        <v>24</v>
      </c>
      <c r="Q36" s="342"/>
      <c r="R36" s="360">
        <v>17.5</v>
      </c>
      <c r="S36" s="344">
        <f>R36*Q36</f>
        <v>0</v>
      </c>
      <c r="T36" s="316"/>
    </row>
    <row r="37" spans="2:20" s="314" customFormat="1" ht="10.7" customHeight="1">
      <c r="B37" s="201"/>
      <c r="C37" s="357"/>
      <c r="D37" s="343"/>
      <c r="E37" s="355"/>
      <c r="F37" s="338"/>
      <c r="G37" s="339"/>
      <c r="H37" s="201"/>
      <c r="I37" s="339"/>
      <c r="J37" s="26" t="s">
        <v>528</v>
      </c>
      <c r="K37" s="76"/>
      <c r="L37" s="27">
        <v>24</v>
      </c>
      <c r="M37" s="84">
        <f>L37*K37</f>
        <v>0</v>
      </c>
      <c r="O37" s="335"/>
      <c r="P37" s="201" t="s">
        <v>313</v>
      </c>
      <c r="Q37" s="342"/>
      <c r="R37" s="369">
        <v>6</v>
      </c>
      <c r="S37" s="344">
        <f>R37*Q37</f>
        <v>0</v>
      </c>
      <c r="T37" s="316"/>
    </row>
    <row r="38" spans="2:20" s="314" customFormat="1" ht="10.7" customHeight="1">
      <c r="F38" s="338"/>
      <c r="G38" s="339"/>
      <c r="H38" s="201"/>
      <c r="I38" s="339"/>
      <c r="J38" s="26" t="s">
        <v>529</v>
      </c>
      <c r="K38" s="76"/>
      <c r="L38" s="27">
        <v>24</v>
      </c>
      <c r="M38" s="84">
        <f>L38*K38</f>
        <v>0</v>
      </c>
      <c r="O38" s="335"/>
      <c r="T38" s="316"/>
    </row>
    <row r="39" spans="2:20" s="314" customFormat="1" ht="10.7" customHeight="1">
      <c r="F39" s="338"/>
      <c r="G39" s="339"/>
      <c r="H39" s="201"/>
      <c r="I39" s="339"/>
      <c r="J39" s="26" t="s">
        <v>530</v>
      </c>
      <c r="K39" s="76"/>
      <c r="L39" s="27">
        <v>24</v>
      </c>
      <c r="M39" s="84">
        <f>L39*K39</f>
        <v>0</v>
      </c>
      <c r="O39" s="335"/>
      <c r="T39" s="316"/>
    </row>
    <row r="40" spans="2:20" s="314" customFormat="1" ht="10.7" customHeight="1">
      <c r="F40" s="338"/>
      <c r="G40" s="339"/>
      <c r="H40" s="201"/>
      <c r="I40" s="339"/>
      <c r="O40" s="335"/>
      <c r="T40" s="316"/>
    </row>
    <row r="41" spans="2:20" s="314" customFormat="1" ht="10.7" customHeight="1">
      <c r="F41" s="338"/>
      <c r="G41" s="339"/>
      <c r="H41" s="201"/>
      <c r="I41" s="339"/>
      <c r="O41" s="335"/>
      <c r="T41" s="316"/>
    </row>
    <row r="42" spans="2:20" s="314" customFormat="1" ht="10.7" customHeight="1">
      <c r="F42" s="338"/>
      <c r="G42" s="339"/>
      <c r="H42" s="201"/>
      <c r="I42" s="339"/>
      <c r="O42" s="335"/>
      <c r="T42" s="316"/>
    </row>
    <row r="43" spans="2:20" s="314" customFormat="1" ht="10.7" customHeight="1">
      <c r="F43" s="338"/>
      <c r="G43" s="339"/>
      <c r="H43" s="201"/>
      <c r="I43" s="339"/>
      <c r="N43" s="201"/>
      <c r="O43" s="339"/>
      <c r="T43" s="316"/>
    </row>
    <row r="44" spans="2:20" s="314" customFormat="1" ht="10.5" customHeight="1">
      <c r="F44" s="338"/>
      <c r="G44" s="339"/>
      <c r="H44" s="201"/>
      <c r="I44" s="339"/>
      <c r="N44" s="201"/>
      <c r="O44" s="339"/>
      <c r="T44" s="316"/>
    </row>
    <row r="45" spans="2:20" s="314" customFormat="1" ht="11.25" customHeight="1">
      <c r="F45" s="338"/>
      <c r="G45" s="339"/>
      <c r="H45" s="201"/>
      <c r="I45" s="339"/>
      <c r="N45" s="201"/>
      <c r="O45" s="339"/>
      <c r="P45" s="201"/>
      <c r="Q45" s="357"/>
      <c r="R45" s="360"/>
      <c r="S45" s="355"/>
      <c r="T45" s="316"/>
    </row>
    <row r="46" spans="2:20" s="314" customFormat="1" ht="10.7" customHeight="1">
      <c r="F46" s="338"/>
      <c r="G46" s="339"/>
      <c r="H46" s="201"/>
      <c r="I46" s="339"/>
      <c r="N46" s="201"/>
      <c r="O46" s="339"/>
      <c r="P46" s="201"/>
      <c r="Q46" s="357"/>
      <c r="R46" s="360"/>
      <c r="S46" s="355"/>
      <c r="T46" s="316"/>
    </row>
    <row r="47" spans="2:20" s="314" customFormat="1" ht="10.7" customHeight="1">
      <c r="F47" s="338"/>
      <c r="G47" s="339"/>
      <c r="H47" s="201"/>
      <c r="I47" s="339"/>
      <c r="N47" s="201"/>
      <c r="O47" s="339"/>
      <c r="T47" s="316"/>
    </row>
    <row r="48" spans="2:20" s="314" customFormat="1" ht="10.7" customHeight="1">
      <c r="F48" s="338"/>
      <c r="G48" s="339"/>
      <c r="H48" s="201"/>
      <c r="I48" s="339"/>
      <c r="N48" s="201"/>
      <c r="O48" s="339"/>
      <c r="T48" s="316"/>
    </row>
    <row r="49" spans="2:20" s="314" customFormat="1" ht="12" customHeight="1">
      <c r="F49" s="338"/>
      <c r="G49" s="339"/>
      <c r="H49" s="201"/>
      <c r="I49" s="339"/>
      <c r="N49" s="201"/>
      <c r="O49" s="339"/>
      <c r="T49" s="316"/>
    </row>
    <row r="50" spans="2:20" s="314" customFormat="1" ht="10.5" customHeight="1">
      <c r="F50" s="338"/>
      <c r="G50" s="339"/>
      <c r="H50" s="201"/>
      <c r="I50" s="339"/>
      <c r="N50" s="201"/>
      <c r="O50" s="339"/>
      <c r="T50" s="316"/>
    </row>
    <row r="51" spans="2:20" s="314" customFormat="1" ht="10.7" customHeight="1">
      <c r="F51" s="338"/>
      <c r="G51" s="339"/>
      <c r="H51" s="201"/>
      <c r="I51" s="339"/>
      <c r="N51" s="201"/>
      <c r="O51" s="339"/>
      <c r="T51" s="316"/>
    </row>
    <row r="52" spans="2:20" s="314" customFormat="1" ht="10.7" customHeight="1">
      <c r="B52" s="336"/>
      <c r="C52" s="336"/>
      <c r="D52" s="336"/>
      <c r="E52" s="337"/>
      <c r="F52" s="338"/>
      <c r="G52" s="339"/>
      <c r="H52" s="201"/>
      <c r="I52" s="339"/>
      <c r="N52" s="201"/>
      <c r="O52" s="339"/>
      <c r="T52" s="316"/>
    </row>
    <row r="53" spans="2:20" s="314" customFormat="1" ht="10.7" customHeight="1">
      <c r="B53" s="201"/>
      <c r="C53" s="357"/>
      <c r="D53" s="343"/>
      <c r="E53" s="355"/>
      <c r="F53" s="338"/>
      <c r="G53" s="339"/>
      <c r="H53" s="201"/>
      <c r="I53" s="339"/>
      <c r="N53" s="201"/>
      <c r="O53" s="339"/>
      <c r="P53" s="370"/>
      <c r="Q53" s="357"/>
      <c r="R53" s="343"/>
      <c r="S53" s="355"/>
      <c r="T53" s="316"/>
    </row>
    <row r="54" spans="2:20" s="314" customFormat="1" ht="10.7" customHeight="1">
      <c r="F54" s="338"/>
      <c r="G54" s="339"/>
      <c r="H54" s="201"/>
      <c r="I54" s="339"/>
      <c r="N54" s="201"/>
      <c r="O54" s="339"/>
      <c r="T54" s="316"/>
    </row>
    <row r="55" spans="2:20" s="314" customFormat="1" ht="10.7" customHeight="1">
      <c r="F55" s="338"/>
      <c r="G55" s="339"/>
      <c r="H55" s="201"/>
      <c r="I55" s="339"/>
      <c r="N55" s="201"/>
      <c r="O55" s="339"/>
      <c r="T55" s="316"/>
    </row>
    <row r="56" spans="2:20" s="314" customFormat="1" ht="10.5" customHeight="1">
      <c r="F56" s="338"/>
      <c r="G56" s="339"/>
      <c r="H56" s="201"/>
      <c r="I56" s="339"/>
      <c r="N56" s="201"/>
      <c r="O56" s="339"/>
      <c r="T56" s="316"/>
    </row>
    <row r="57" spans="2:20" s="314" customFormat="1" ht="10.7" customHeight="1">
      <c r="F57" s="338"/>
      <c r="G57" s="339"/>
      <c r="H57" s="201"/>
      <c r="I57" s="339"/>
      <c r="N57" s="201"/>
      <c r="O57" s="339"/>
      <c r="T57" s="316"/>
    </row>
    <row r="58" spans="2:20" s="314" customFormat="1" ht="10.7" customHeight="1">
      <c r="F58" s="338"/>
      <c r="G58" s="339"/>
      <c r="H58" s="201"/>
      <c r="I58" s="339"/>
      <c r="N58" s="201"/>
      <c r="O58" s="339"/>
      <c r="T58" s="316"/>
    </row>
    <row r="59" spans="2:20" s="314" customFormat="1" ht="12" customHeight="1">
      <c r="F59" s="338"/>
      <c r="G59" s="339"/>
      <c r="H59" s="201"/>
      <c r="I59" s="339"/>
      <c r="N59" s="201"/>
      <c r="O59" s="339"/>
      <c r="T59" s="316"/>
    </row>
    <row r="60" spans="2:20" s="314" customFormat="1" ht="10.7" customHeight="1">
      <c r="F60" s="338"/>
      <c r="G60" s="339"/>
      <c r="H60" s="201"/>
      <c r="I60" s="339"/>
      <c r="N60" s="201"/>
      <c r="O60" s="339"/>
      <c r="T60" s="316"/>
    </row>
    <row r="61" spans="2:20" s="314" customFormat="1" ht="10.7" customHeight="1">
      <c r="F61" s="338"/>
      <c r="G61" s="339"/>
      <c r="H61" s="201"/>
      <c r="I61" s="339"/>
      <c r="N61" s="201"/>
      <c r="O61" s="339"/>
      <c r="T61" s="316"/>
    </row>
    <row r="62" spans="2:20" s="314" customFormat="1" ht="10.7" customHeight="1">
      <c r="F62" s="338"/>
      <c r="G62" s="339"/>
      <c r="H62" s="201"/>
      <c r="I62" s="339"/>
      <c r="N62" s="201"/>
      <c r="O62" s="339"/>
      <c r="P62" s="340"/>
      <c r="Q62" s="340"/>
      <c r="R62" s="340"/>
      <c r="S62" s="341"/>
      <c r="T62" s="316"/>
    </row>
    <row r="63" spans="2:20" s="314" customFormat="1" ht="10.7" customHeight="1">
      <c r="F63" s="338"/>
      <c r="G63" s="339"/>
      <c r="H63" s="201"/>
      <c r="I63" s="339"/>
      <c r="N63" s="201"/>
      <c r="O63" s="339"/>
      <c r="P63" s="201"/>
      <c r="Q63" s="357"/>
      <c r="R63" s="343"/>
      <c r="S63" s="355"/>
      <c r="T63" s="316"/>
    </row>
    <row r="64" spans="2:20" s="314" customFormat="1" ht="10.7" customHeight="1">
      <c r="F64" s="338"/>
      <c r="G64" s="339"/>
      <c r="H64" s="201"/>
      <c r="I64" s="339"/>
      <c r="M64" s="318"/>
      <c r="N64" s="201"/>
      <c r="O64" s="339"/>
      <c r="T64" s="316"/>
    </row>
    <row r="65" spans="2:20" s="314" customFormat="1" ht="10.7" customHeight="1">
      <c r="F65" s="338"/>
      <c r="G65" s="339"/>
      <c r="H65" s="201"/>
      <c r="I65" s="339"/>
      <c r="M65" s="318"/>
      <c r="N65" s="201"/>
      <c r="O65" s="339"/>
      <c r="T65" s="316"/>
    </row>
    <row r="66" spans="2:20" s="314" customFormat="1" ht="10.7" customHeight="1">
      <c r="F66" s="338"/>
      <c r="G66" s="339"/>
      <c r="H66" s="201"/>
      <c r="I66" s="339"/>
      <c r="M66" s="318"/>
      <c r="N66" s="201"/>
      <c r="O66" s="339"/>
      <c r="T66" s="316"/>
    </row>
    <row r="67" spans="2:20" s="314" customFormat="1" ht="10.7" customHeight="1">
      <c r="B67" s="359"/>
      <c r="C67" s="201"/>
      <c r="D67" s="343"/>
      <c r="E67" s="355"/>
      <c r="F67" s="338"/>
      <c r="G67" s="339"/>
      <c r="H67" s="201"/>
      <c r="I67" s="339"/>
      <c r="M67" s="318"/>
      <c r="N67" s="201"/>
      <c r="O67" s="339"/>
      <c r="T67" s="316"/>
    </row>
    <row r="68" spans="2:20" s="314" customFormat="1" ht="12.75" customHeight="1">
      <c r="E68" s="318"/>
      <c r="F68" s="338"/>
      <c r="G68" s="201"/>
      <c r="H68" s="201"/>
      <c r="I68" s="339"/>
      <c r="M68" s="318"/>
      <c r="N68" s="201"/>
      <c r="O68" s="339"/>
      <c r="T68" s="316"/>
    </row>
    <row r="69" spans="2:20" s="314" customFormat="1" ht="10.5" customHeight="1">
      <c r="E69" s="318"/>
      <c r="F69" s="338"/>
      <c r="G69" s="339"/>
      <c r="H69" s="201"/>
      <c r="I69" s="339"/>
      <c r="M69" s="318"/>
      <c r="N69" s="201"/>
      <c r="O69" s="339"/>
      <c r="T69" s="316"/>
    </row>
    <row r="70" spans="2:20" s="314" customFormat="1" ht="12" customHeight="1">
      <c r="E70" s="318"/>
      <c r="F70" s="338"/>
      <c r="G70" s="201"/>
      <c r="H70" s="201"/>
      <c r="I70" s="339"/>
      <c r="M70" s="318"/>
      <c r="N70" s="201"/>
      <c r="O70" s="339"/>
      <c r="T70" s="316"/>
    </row>
    <row r="71" spans="2:20" s="314" customFormat="1" ht="10.7" customHeight="1">
      <c r="E71" s="318"/>
      <c r="F71" s="338"/>
      <c r="G71" s="339"/>
      <c r="H71" s="201"/>
      <c r="I71" s="339"/>
      <c r="M71" s="318"/>
      <c r="N71" s="201"/>
      <c r="O71" s="339"/>
      <c r="T71" s="316"/>
    </row>
    <row r="72" spans="2:20" s="314" customFormat="1" ht="10.7" customHeight="1">
      <c r="E72" s="318"/>
      <c r="F72" s="338"/>
      <c r="G72" s="201"/>
      <c r="H72" s="201"/>
      <c r="I72" s="339"/>
      <c r="M72" s="318"/>
      <c r="N72" s="201"/>
      <c r="O72" s="339"/>
      <c r="T72" s="316"/>
    </row>
    <row r="73" spans="2:20" s="314" customFormat="1" ht="10.5" customHeight="1">
      <c r="E73" s="318"/>
      <c r="F73" s="338"/>
      <c r="G73" s="201"/>
      <c r="H73" s="201"/>
      <c r="I73" s="339"/>
      <c r="M73" s="318"/>
      <c r="N73" s="201"/>
      <c r="O73" s="339"/>
      <c r="T73" s="316"/>
    </row>
    <row r="74" spans="2:20" s="314" customFormat="1" ht="10.7" customHeight="1">
      <c r="E74" s="318"/>
      <c r="F74" s="338"/>
      <c r="G74" s="201"/>
      <c r="H74" s="201"/>
      <c r="I74" s="339"/>
      <c r="M74" s="318"/>
      <c r="N74" s="201"/>
      <c r="O74" s="339"/>
      <c r="T74" s="316"/>
    </row>
    <row r="75" spans="2:20" s="314" customFormat="1" ht="10.7" customHeight="1">
      <c r="E75" s="318"/>
      <c r="F75" s="338"/>
      <c r="G75" s="201"/>
      <c r="H75" s="201"/>
      <c r="I75" s="339"/>
      <c r="M75" s="318"/>
      <c r="N75" s="201"/>
      <c r="O75" s="339"/>
      <c r="T75" s="316"/>
    </row>
    <row r="76" spans="2:20" s="314" customFormat="1" ht="10.7" customHeight="1">
      <c r="E76" s="318"/>
      <c r="F76" s="338"/>
      <c r="G76" s="201"/>
      <c r="H76" s="201"/>
      <c r="I76" s="339"/>
      <c r="M76" s="318"/>
      <c r="N76" s="201"/>
      <c r="O76" s="339"/>
      <c r="T76" s="316"/>
    </row>
    <row r="77" spans="2:20" s="314" customFormat="1" ht="12" customHeight="1">
      <c r="E77" s="318"/>
      <c r="F77" s="338"/>
      <c r="G77" s="201"/>
      <c r="H77" s="201"/>
      <c r="I77" s="339"/>
      <c r="M77" s="318"/>
      <c r="N77" s="201"/>
      <c r="O77" s="339"/>
      <c r="T77" s="316"/>
    </row>
    <row r="78" spans="2:20" s="314" customFormat="1" ht="4.5" customHeight="1">
      <c r="D78" s="371"/>
      <c r="E78" s="372"/>
      <c r="F78" s="371"/>
      <c r="G78" s="371"/>
      <c r="H78" s="371"/>
      <c r="I78" s="373"/>
      <c r="J78" s="371"/>
      <c r="K78" s="371"/>
      <c r="L78" s="371"/>
      <c r="M78" s="372"/>
      <c r="N78" s="371"/>
      <c r="O78" s="373"/>
      <c r="S78" s="318"/>
      <c r="T78" s="316"/>
    </row>
    <row r="79" spans="2:20" s="322" customFormat="1" ht="11.25" customHeight="1">
      <c r="B79" s="35" t="s">
        <v>509</v>
      </c>
      <c r="C79" s="31"/>
      <c r="D79" s="31"/>
      <c r="E79" s="87"/>
      <c r="F79" s="31"/>
      <c r="G79" s="31"/>
      <c r="H79" s="31"/>
      <c r="I79" s="374"/>
      <c r="J79" s="31"/>
      <c r="K79" s="31"/>
      <c r="L79" s="35" t="s">
        <v>67</v>
      </c>
      <c r="M79" s="87"/>
      <c r="N79" s="31"/>
      <c r="O79" s="374"/>
      <c r="P79" s="31"/>
      <c r="Q79" s="35" t="s">
        <v>65</v>
      </c>
      <c r="R79" s="31"/>
      <c r="S79" s="87"/>
      <c r="T79" s="316"/>
    </row>
    <row r="80" spans="2:20" s="322" customFormat="1" ht="1.5" customHeight="1">
      <c r="B80" s="35"/>
      <c r="C80" s="31"/>
      <c r="D80" s="31"/>
      <c r="E80" s="87"/>
      <c r="F80" s="31"/>
      <c r="G80" s="31"/>
      <c r="H80" s="375"/>
      <c r="I80" s="375"/>
      <c r="J80" s="31"/>
      <c r="K80" s="31"/>
      <c r="L80" s="35"/>
      <c r="M80" s="87"/>
      <c r="N80" s="375"/>
      <c r="O80" s="375"/>
      <c r="P80" s="31"/>
      <c r="Q80" s="35"/>
      <c r="R80" s="31"/>
      <c r="S80" s="87"/>
      <c r="T80" s="316"/>
    </row>
    <row r="81" spans="2:20" s="322" customFormat="1" ht="24" customHeight="1">
      <c r="B81" s="376" t="s">
        <v>30</v>
      </c>
      <c r="C81" s="377"/>
      <c r="D81" s="377"/>
      <c r="E81" s="377"/>
      <c r="F81" s="377"/>
      <c r="G81" s="377"/>
      <c r="H81" s="377"/>
      <c r="I81" s="377"/>
      <c r="J81" s="377"/>
      <c r="K81" s="377"/>
      <c r="L81" s="377"/>
      <c r="M81" s="377"/>
      <c r="N81" s="377"/>
      <c r="O81" s="377"/>
      <c r="P81" s="377"/>
      <c r="Q81" s="377"/>
      <c r="R81" s="377"/>
      <c r="S81" s="378"/>
      <c r="T81" s="316"/>
    </row>
    <row r="82" spans="2:20" s="322" customFormat="1" ht="6" customHeight="1">
      <c r="B82" s="379"/>
      <c r="C82" s="379"/>
      <c r="D82" s="379"/>
      <c r="E82" s="380"/>
      <c r="F82" s="379"/>
      <c r="G82" s="379"/>
      <c r="H82" s="379"/>
      <c r="I82" s="381"/>
      <c r="J82" s="379"/>
      <c r="K82" s="379"/>
      <c r="L82" s="379"/>
      <c r="M82" s="380"/>
      <c r="N82" s="379"/>
      <c r="O82" s="381"/>
      <c r="P82" s="379"/>
      <c r="Q82" s="379"/>
      <c r="R82" s="379"/>
      <c r="S82" s="380"/>
      <c r="T82" s="316"/>
    </row>
    <row r="83" spans="2:20" ht="12">
      <c r="B83" s="324" t="s">
        <v>63</v>
      </c>
      <c r="C83" s="324"/>
      <c r="D83" s="324"/>
      <c r="E83" s="324"/>
      <c r="J83" s="324" t="s">
        <v>63</v>
      </c>
      <c r="K83" s="324"/>
      <c r="L83" s="324"/>
      <c r="M83" s="324"/>
      <c r="P83" s="324" t="s">
        <v>63</v>
      </c>
      <c r="Q83" s="324"/>
      <c r="R83" s="324"/>
      <c r="S83" s="324"/>
    </row>
    <row r="84" spans="2:20" s="333" customFormat="1" ht="8.25" customHeight="1">
      <c r="B84" s="326" t="s">
        <v>79</v>
      </c>
      <c r="C84" s="327" t="s">
        <v>57</v>
      </c>
      <c r="D84" s="327" t="s">
        <v>58</v>
      </c>
      <c r="E84" s="328" t="s">
        <v>59</v>
      </c>
      <c r="F84" s="329"/>
      <c r="G84" s="330"/>
      <c r="H84" s="331"/>
      <c r="I84" s="330"/>
      <c r="J84" s="326" t="s">
        <v>79</v>
      </c>
      <c r="K84" s="327" t="s">
        <v>57</v>
      </c>
      <c r="L84" s="327" t="s">
        <v>58</v>
      </c>
      <c r="M84" s="328" t="s">
        <v>59</v>
      </c>
      <c r="N84" s="332"/>
      <c r="O84" s="332"/>
      <c r="P84" s="326" t="s">
        <v>79</v>
      </c>
      <c r="Q84" s="327" t="s">
        <v>57</v>
      </c>
      <c r="R84" s="327" t="s">
        <v>58</v>
      </c>
      <c r="S84" s="328" t="s">
        <v>59</v>
      </c>
      <c r="T84" s="316"/>
    </row>
    <row r="85" spans="2:20" s="314" customFormat="1" ht="13.5">
      <c r="B85" s="324" t="s">
        <v>103</v>
      </c>
      <c r="C85" s="324"/>
      <c r="D85" s="324"/>
      <c r="E85" s="324"/>
      <c r="F85" s="334"/>
      <c r="G85" s="335"/>
      <c r="I85" s="335"/>
      <c r="J85" s="324" t="s">
        <v>104</v>
      </c>
      <c r="K85" s="324"/>
      <c r="L85" s="324"/>
      <c r="M85" s="324"/>
      <c r="N85" s="335"/>
      <c r="O85" s="335"/>
      <c r="P85" s="382" t="s">
        <v>95</v>
      </c>
      <c r="Q85" s="382"/>
      <c r="R85" s="382"/>
      <c r="S85" s="382"/>
      <c r="T85" s="316"/>
    </row>
    <row r="86" spans="2:20" ht="10.5" customHeight="1">
      <c r="B86" s="336" t="s">
        <v>315</v>
      </c>
      <c r="C86" s="383"/>
      <c r="D86" s="384"/>
      <c r="E86" s="385"/>
      <c r="F86" s="338"/>
      <c r="G86" s="339"/>
      <c r="H86" s="201"/>
      <c r="I86" s="339"/>
      <c r="J86" s="340" t="s">
        <v>464</v>
      </c>
      <c r="K86" s="314"/>
      <c r="L86" s="314"/>
      <c r="M86" s="314"/>
      <c r="N86" s="201"/>
      <c r="O86" s="339"/>
      <c r="P86" s="386" t="s">
        <v>12</v>
      </c>
      <c r="Q86" s="386"/>
      <c r="R86" s="386"/>
      <c r="S86" s="386"/>
    </row>
    <row r="87" spans="2:20" s="314" customFormat="1" ht="10.7" customHeight="1">
      <c r="B87" s="201" t="s">
        <v>316</v>
      </c>
      <c r="C87" s="349"/>
      <c r="D87" s="350">
        <v>16</v>
      </c>
      <c r="E87" s="351">
        <f t="shared" ref="E87:E102" si="3">C87*D87</f>
        <v>0</v>
      </c>
      <c r="F87" s="338"/>
      <c r="G87" s="339"/>
      <c r="H87" s="201"/>
      <c r="I87" s="339"/>
      <c r="J87" s="201" t="s">
        <v>374</v>
      </c>
      <c r="K87" s="342"/>
      <c r="L87" s="343">
        <v>19</v>
      </c>
      <c r="M87" s="344">
        <f t="shared" ref="M87:M93" si="4">L87*K87</f>
        <v>0</v>
      </c>
      <c r="N87" s="201"/>
      <c r="O87" s="339"/>
      <c r="P87" s="336" t="s">
        <v>81</v>
      </c>
      <c r="Q87" s="201"/>
      <c r="R87" s="201"/>
      <c r="S87" s="355"/>
      <c r="T87" s="316"/>
    </row>
    <row r="88" spans="2:20" s="314" customFormat="1" ht="10.7" customHeight="1">
      <c r="B88" s="201" t="s">
        <v>317</v>
      </c>
      <c r="C88" s="349"/>
      <c r="D88" s="350">
        <v>16</v>
      </c>
      <c r="E88" s="351">
        <f t="shared" si="3"/>
        <v>0</v>
      </c>
      <c r="F88" s="338"/>
      <c r="G88" s="339"/>
      <c r="H88" s="201"/>
      <c r="I88" s="339"/>
      <c r="J88" s="201" t="s">
        <v>375</v>
      </c>
      <c r="K88" s="342"/>
      <c r="L88" s="343">
        <v>19</v>
      </c>
      <c r="M88" s="344">
        <f t="shared" si="4"/>
        <v>0</v>
      </c>
      <c r="N88" s="201"/>
      <c r="O88" s="339"/>
      <c r="P88" s="201" t="s">
        <v>96</v>
      </c>
      <c r="Q88" s="348"/>
      <c r="R88" s="343">
        <v>10</v>
      </c>
      <c r="S88" s="344">
        <f>R88*Q88</f>
        <v>0</v>
      </c>
      <c r="T88" s="316"/>
    </row>
    <row r="89" spans="2:20" s="314" customFormat="1" ht="10.7" customHeight="1">
      <c r="B89" s="201" t="s">
        <v>318</v>
      </c>
      <c r="C89" s="349"/>
      <c r="D89" s="350">
        <v>16</v>
      </c>
      <c r="E89" s="351">
        <f t="shared" si="3"/>
        <v>0</v>
      </c>
      <c r="F89" s="338"/>
      <c r="G89" s="339"/>
      <c r="H89" s="201"/>
      <c r="I89" s="339"/>
      <c r="J89" s="201" t="s">
        <v>376</v>
      </c>
      <c r="K89" s="342"/>
      <c r="L89" s="343">
        <v>19</v>
      </c>
      <c r="M89" s="344">
        <f t="shared" si="4"/>
        <v>0</v>
      </c>
      <c r="N89" s="201"/>
      <c r="O89" s="339"/>
      <c r="P89" s="201" t="s">
        <v>97</v>
      </c>
      <c r="Q89" s="387"/>
      <c r="R89" s="343">
        <v>10</v>
      </c>
      <c r="S89" s="355">
        <f>R89*Q89</f>
        <v>0</v>
      </c>
      <c r="T89" s="316"/>
    </row>
    <row r="90" spans="2:20" s="314" customFormat="1" ht="10.7" customHeight="1">
      <c r="B90" s="201" t="s">
        <v>319</v>
      </c>
      <c r="C90" s="349"/>
      <c r="D90" s="350">
        <v>16</v>
      </c>
      <c r="E90" s="351">
        <f t="shared" si="3"/>
        <v>0</v>
      </c>
      <c r="F90" s="338"/>
      <c r="G90" s="339"/>
      <c r="H90" s="201"/>
      <c r="I90" s="339"/>
      <c r="J90" s="201" t="s">
        <v>377</v>
      </c>
      <c r="K90" s="342"/>
      <c r="L90" s="343">
        <v>19</v>
      </c>
      <c r="M90" s="344">
        <f t="shared" si="4"/>
        <v>0</v>
      </c>
      <c r="N90" s="201"/>
      <c r="O90" s="339"/>
      <c r="T90" s="316"/>
    </row>
    <row r="91" spans="2:20" s="314" customFormat="1" ht="10.7" customHeight="1">
      <c r="B91" s="201" t="s">
        <v>320</v>
      </c>
      <c r="C91" s="349"/>
      <c r="D91" s="350">
        <v>16</v>
      </c>
      <c r="E91" s="351">
        <f t="shared" si="3"/>
        <v>0</v>
      </c>
      <c r="F91" s="338"/>
      <c r="G91" s="339"/>
      <c r="H91" s="201"/>
      <c r="I91" s="339"/>
      <c r="J91" s="201" t="s">
        <v>378</v>
      </c>
      <c r="K91" s="342"/>
      <c r="L91" s="343">
        <v>19</v>
      </c>
      <c r="M91" s="344">
        <f t="shared" si="4"/>
        <v>0</v>
      </c>
      <c r="N91" s="201"/>
      <c r="O91" s="339"/>
      <c r="P91" s="201"/>
      <c r="Q91" s="357"/>
      <c r="R91" s="343"/>
      <c r="S91" s="355"/>
      <c r="T91" s="316"/>
    </row>
    <row r="92" spans="2:20" s="314" customFormat="1" ht="10.7" customHeight="1">
      <c r="B92" s="201" t="s">
        <v>321</v>
      </c>
      <c r="C92" s="349"/>
      <c r="D92" s="350">
        <v>16</v>
      </c>
      <c r="E92" s="351">
        <f t="shared" si="3"/>
        <v>0</v>
      </c>
      <c r="F92" s="338"/>
      <c r="G92" s="339"/>
      <c r="H92" s="201"/>
      <c r="I92" s="339"/>
      <c r="J92" s="201" t="s">
        <v>379</v>
      </c>
      <c r="K92" s="342"/>
      <c r="L92" s="343">
        <v>19</v>
      </c>
      <c r="M92" s="344">
        <f t="shared" si="4"/>
        <v>0</v>
      </c>
      <c r="N92" s="201"/>
      <c r="O92" s="339"/>
      <c r="T92" s="316"/>
    </row>
    <row r="93" spans="2:20" s="314" customFormat="1" ht="12" customHeight="1">
      <c r="B93" s="201" t="s">
        <v>322</v>
      </c>
      <c r="C93" s="349"/>
      <c r="D93" s="350">
        <v>16</v>
      </c>
      <c r="E93" s="351">
        <f t="shared" si="3"/>
        <v>0</v>
      </c>
      <c r="F93" s="338"/>
      <c r="G93" s="339"/>
      <c r="H93" s="201"/>
      <c r="I93" s="339"/>
      <c r="J93" s="201" t="s">
        <v>380</v>
      </c>
      <c r="K93" s="342"/>
      <c r="L93" s="343">
        <v>19</v>
      </c>
      <c r="M93" s="344">
        <f t="shared" si="4"/>
        <v>0</v>
      </c>
      <c r="N93" s="201"/>
      <c r="O93" s="339"/>
      <c r="P93" s="388" t="s">
        <v>105</v>
      </c>
      <c r="Q93" s="388"/>
      <c r="R93" s="388"/>
      <c r="S93" s="388"/>
      <c r="T93" s="316"/>
    </row>
    <row r="94" spans="2:20" s="314" customFormat="1" ht="11.25" customHeight="1">
      <c r="B94" s="201" t="s">
        <v>323</v>
      </c>
      <c r="C94" s="349"/>
      <c r="D94" s="350">
        <v>16</v>
      </c>
      <c r="E94" s="351">
        <f t="shared" si="3"/>
        <v>0</v>
      </c>
      <c r="F94" s="338"/>
      <c r="G94" s="339"/>
      <c r="H94" s="201"/>
      <c r="I94" s="339"/>
      <c r="N94" s="201"/>
      <c r="O94" s="339"/>
      <c r="P94" s="389" t="s">
        <v>13</v>
      </c>
      <c r="Q94" s="390"/>
      <c r="R94" s="390"/>
      <c r="S94" s="391"/>
      <c r="T94" s="316"/>
    </row>
    <row r="95" spans="2:20" s="314" customFormat="1" ht="11.25" customHeight="1">
      <c r="B95" s="201" t="s">
        <v>324</v>
      </c>
      <c r="C95" s="349"/>
      <c r="D95" s="350">
        <v>16</v>
      </c>
      <c r="E95" s="351">
        <f t="shared" si="3"/>
        <v>0</v>
      </c>
      <c r="F95" s="338"/>
      <c r="G95" s="339"/>
      <c r="H95" s="201"/>
      <c r="I95" s="339"/>
      <c r="J95" s="340" t="s">
        <v>138</v>
      </c>
      <c r="K95" s="340"/>
      <c r="L95" s="340"/>
      <c r="M95" s="341"/>
      <c r="N95" s="201"/>
      <c r="O95" s="339"/>
      <c r="P95" s="201" t="s">
        <v>159</v>
      </c>
      <c r="Q95" s="342"/>
      <c r="R95" s="343">
        <v>40</v>
      </c>
      <c r="S95" s="344">
        <f>R95*Q95</f>
        <v>0</v>
      </c>
      <c r="T95" s="316"/>
    </row>
    <row r="96" spans="2:20" s="314" customFormat="1" ht="13.5" customHeight="1">
      <c r="B96" s="201" t="s">
        <v>325</v>
      </c>
      <c r="C96" s="349"/>
      <c r="D96" s="350">
        <v>16</v>
      </c>
      <c r="E96" s="351">
        <f t="shared" si="3"/>
        <v>0</v>
      </c>
      <c r="F96" s="338"/>
      <c r="G96" s="339"/>
      <c r="H96" s="201"/>
      <c r="I96" s="339"/>
      <c r="J96" s="314" t="s">
        <v>307</v>
      </c>
      <c r="K96" s="342"/>
      <c r="L96" s="360">
        <v>21</v>
      </c>
      <c r="M96" s="344">
        <f>L96*K96</f>
        <v>0</v>
      </c>
      <c r="N96" s="201"/>
      <c r="O96" s="339"/>
      <c r="P96" s="201" t="s">
        <v>160</v>
      </c>
      <c r="Q96" s="342"/>
      <c r="R96" s="343">
        <v>40</v>
      </c>
      <c r="S96" s="344">
        <f>R96*Q96</f>
        <v>0</v>
      </c>
      <c r="T96" s="316"/>
    </row>
    <row r="97" spans="2:20" s="314" customFormat="1" ht="12" customHeight="1">
      <c r="B97" s="314" t="s">
        <v>479</v>
      </c>
      <c r="C97" s="349"/>
      <c r="D97" s="350">
        <v>16</v>
      </c>
      <c r="E97" s="351">
        <f t="shared" si="3"/>
        <v>0</v>
      </c>
      <c r="F97" s="338"/>
      <c r="G97" s="339"/>
      <c r="H97" s="201"/>
      <c r="I97" s="339"/>
      <c r="J97" s="314" t="s">
        <v>465</v>
      </c>
      <c r="K97" s="342"/>
      <c r="L97" s="360">
        <v>21</v>
      </c>
      <c r="M97" s="344">
        <f>L97*K97</f>
        <v>0</v>
      </c>
      <c r="N97" s="201"/>
      <c r="O97" s="339"/>
      <c r="P97" s="392" t="s">
        <v>161</v>
      </c>
      <c r="Q97" s="342"/>
      <c r="R97" s="343">
        <v>40</v>
      </c>
      <c r="S97" s="344">
        <f>R97*Q97</f>
        <v>0</v>
      </c>
      <c r="T97" s="316"/>
    </row>
    <row r="98" spans="2:20" s="314" customFormat="1" ht="12.75" customHeight="1">
      <c r="B98" s="314" t="s">
        <v>478</v>
      </c>
      <c r="C98" s="349"/>
      <c r="D98" s="350">
        <v>16</v>
      </c>
      <c r="E98" s="351">
        <f t="shared" si="3"/>
        <v>0</v>
      </c>
      <c r="F98" s="338"/>
      <c r="G98" s="339"/>
      <c r="H98" s="201"/>
      <c r="I98" s="339"/>
      <c r="J98" s="201" t="s">
        <v>70</v>
      </c>
      <c r="K98" s="342"/>
      <c r="L98" s="360">
        <v>21</v>
      </c>
      <c r="M98" s="344">
        <f>L98*K98</f>
        <v>0</v>
      </c>
      <c r="N98" s="201"/>
      <c r="O98" s="339"/>
      <c r="P98" s="201" t="s">
        <v>162</v>
      </c>
      <c r="Q98" s="342"/>
      <c r="R98" s="343">
        <v>40</v>
      </c>
      <c r="S98" s="344">
        <f>R98*Q98</f>
        <v>0</v>
      </c>
      <c r="T98" s="316"/>
    </row>
    <row r="99" spans="2:20" s="314" customFormat="1" ht="11.25" customHeight="1">
      <c r="B99" s="314" t="s">
        <v>477</v>
      </c>
      <c r="C99" s="349"/>
      <c r="D99" s="350">
        <v>16</v>
      </c>
      <c r="E99" s="351">
        <f>C99*D99</f>
        <v>0</v>
      </c>
      <c r="F99" s="338"/>
      <c r="G99" s="339"/>
      <c r="H99" s="201"/>
      <c r="I99" s="339"/>
      <c r="J99" s="314" t="s">
        <v>308</v>
      </c>
      <c r="K99" s="342"/>
      <c r="L99" s="360">
        <v>21</v>
      </c>
      <c r="M99" s="344">
        <f>L99*K99</f>
        <v>0</v>
      </c>
      <c r="N99" s="201"/>
      <c r="O99" s="339"/>
      <c r="T99" s="316"/>
    </row>
    <row r="100" spans="2:20" s="314" customFormat="1" ht="12.75" customHeight="1">
      <c r="B100" s="314" t="s">
        <v>476</v>
      </c>
      <c r="C100" s="349"/>
      <c r="D100" s="350">
        <v>16</v>
      </c>
      <c r="E100" s="351">
        <f t="shared" si="3"/>
        <v>0</v>
      </c>
      <c r="F100" s="338"/>
      <c r="G100" s="339"/>
      <c r="H100" s="201"/>
      <c r="I100" s="339"/>
      <c r="J100" s="201" t="s">
        <v>166</v>
      </c>
      <c r="K100" s="342"/>
      <c r="L100" s="360">
        <v>21</v>
      </c>
      <c r="M100" s="344">
        <f>L100*K100</f>
        <v>0</v>
      </c>
      <c r="N100" s="201"/>
      <c r="O100" s="339"/>
      <c r="T100" s="316"/>
    </row>
    <row r="101" spans="2:20" s="314" customFormat="1" ht="12.75" customHeight="1">
      <c r="B101" s="314" t="s">
        <v>475</v>
      </c>
      <c r="C101" s="349"/>
      <c r="D101" s="350">
        <v>16</v>
      </c>
      <c r="E101" s="351">
        <f t="shared" si="3"/>
        <v>0</v>
      </c>
      <c r="F101" s="338"/>
      <c r="G101" s="339"/>
      <c r="H101" s="201"/>
      <c r="I101" s="339"/>
      <c r="J101" s="201" t="s">
        <v>163</v>
      </c>
      <c r="K101" s="342"/>
      <c r="L101" s="360">
        <v>21</v>
      </c>
      <c r="M101" s="344">
        <f t="shared" ref="M101:M104" si="5">L101*K101</f>
        <v>0</v>
      </c>
      <c r="N101" s="201"/>
      <c r="O101" s="339"/>
      <c r="T101" s="316"/>
    </row>
    <row r="102" spans="2:20" s="314" customFormat="1" ht="13.5" customHeight="1">
      <c r="B102" s="314" t="s">
        <v>474</v>
      </c>
      <c r="C102" s="349"/>
      <c r="D102" s="350">
        <v>16</v>
      </c>
      <c r="E102" s="351">
        <f t="shared" si="3"/>
        <v>0</v>
      </c>
      <c r="F102" s="338"/>
      <c r="G102" s="339"/>
      <c r="H102" s="201"/>
      <c r="I102" s="339"/>
      <c r="J102" s="201" t="s">
        <v>242</v>
      </c>
      <c r="K102" s="342"/>
      <c r="L102" s="360">
        <v>21</v>
      </c>
      <c r="M102" s="344">
        <f t="shared" si="5"/>
        <v>0</v>
      </c>
      <c r="N102" s="201"/>
      <c r="O102" s="339"/>
      <c r="T102" s="316"/>
    </row>
    <row r="103" spans="2:20" s="314" customFormat="1" ht="10.7" customHeight="1">
      <c r="F103" s="338"/>
      <c r="G103" s="339"/>
      <c r="H103" s="201"/>
      <c r="I103" s="339"/>
      <c r="J103" s="201" t="s">
        <v>167</v>
      </c>
      <c r="K103" s="342"/>
      <c r="L103" s="360">
        <v>21</v>
      </c>
      <c r="M103" s="344">
        <f t="shared" si="5"/>
        <v>0</v>
      </c>
      <c r="N103" s="201"/>
      <c r="O103" s="339"/>
      <c r="T103" s="316"/>
    </row>
    <row r="104" spans="2:20" s="314" customFormat="1" ht="10.7" customHeight="1">
      <c r="B104" s="336" t="s">
        <v>413</v>
      </c>
      <c r="C104" s="352"/>
      <c r="F104" s="338"/>
      <c r="G104" s="339"/>
      <c r="H104" s="201"/>
      <c r="I104" s="339"/>
      <c r="J104" s="201" t="s">
        <v>466</v>
      </c>
      <c r="K104" s="342"/>
      <c r="L104" s="360">
        <v>21</v>
      </c>
      <c r="M104" s="344">
        <f t="shared" si="5"/>
        <v>0</v>
      </c>
      <c r="N104" s="201"/>
      <c r="O104" s="339"/>
      <c r="T104" s="316"/>
    </row>
    <row r="105" spans="2:20" s="314" customFormat="1" ht="10.7" customHeight="1">
      <c r="B105" s="201" t="s">
        <v>511</v>
      </c>
      <c r="C105" s="342"/>
      <c r="D105" s="343">
        <v>30</v>
      </c>
      <c r="E105" s="344">
        <f t="shared" ref="E105:E108" si="6">D105*C105</f>
        <v>0</v>
      </c>
      <c r="F105" s="338"/>
      <c r="G105" s="339"/>
      <c r="H105" s="201"/>
      <c r="I105" s="339"/>
      <c r="J105" s="201" t="s">
        <v>168</v>
      </c>
      <c r="K105" s="342"/>
      <c r="L105" s="360">
        <v>21</v>
      </c>
      <c r="M105" s="344">
        <f>L105*K105</f>
        <v>0</v>
      </c>
      <c r="N105" s="201"/>
      <c r="O105" s="339"/>
      <c r="T105" s="316"/>
    </row>
    <row r="106" spans="2:20" s="314" customFormat="1" ht="10.7" customHeight="1">
      <c r="B106" s="201" t="s">
        <v>471</v>
      </c>
      <c r="C106" s="342"/>
      <c r="D106" s="343">
        <v>30</v>
      </c>
      <c r="E106" s="344">
        <f t="shared" si="6"/>
        <v>0</v>
      </c>
      <c r="F106" s="338"/>
      <c r="G106" s="339"/>
      <c r="H106" s="201"/>
      <c r="I106" s="339"/>
      <c r="J106" s="201" t="s">
        <v>164</v>
      </c>
      <c r="K106" s="342"/>
      <c r="L106" s="360">
        <v>21</v>
      </c>
      <c r="M106" s="344">
        <f>L106*K106</f>
        <v>0</v>
      </c>
      <c r="N106" s="201"/>
      <c r="O106" s="339"/>
      <c r="P106" s="392"/>
      <c r="Q106" s="392"/>
      <c r="R106" s="343"/>
      <c r="S106" s="355"/>
      <c r="T106" s="316"/>
    </row>
    <row r="107" spans="2:20" s="314" customFormat="1" ht="10.7" customHeight="1">
      <c r="B107" s="201" t="s">
        <v>472</v>
      </c>
      <c r="C107" s="342"/>
      <c r="D107" s="343">
        <v>40</v>
      </c>
      <c r="E107" s="344">
        <f t="shared" si="6"/>
        <v>0</v>
      </c>
      <c r="F107" s="338"/>
      <c r="G107" s="339"/>
      <c r="H107" s="201"/>
      <c r="I107" s="339"/>
      <c r="J107" s="314" t="s">
        <v>309</v>
      </c>
      <c r="K107" s="342"/>
      <c r="L107" s="360">
        <v>21</v>
      </c>
      <c r="M107" s="344">
        <f>L107*K107</f>
        <v>0</v>
      </c>
      <c r="N107" s="201"/>
      <c r="O107" s="339"/>
      <c r="P107" s="389"/>
      <c r="Q107" s="370"/>
      <c r="R107" s="393"/>
      <c r="S107" s="394"/>
      <c r="T107" s="316"/>
    </row>
    <row r="108" spans="2:20" s="314" customFormat="1" ht="10.7" customHeight="1">
      <c r="B108" s="201" t="s">
        <v>473</v>
      </c>
      <c r="C108" s="342"/>
      <c r="D108" s="343">
        <v>40</v>
      </c>
      <c r="E108" s="344">
        <f t="shared" si="6"/>
        <v>0</v>
      </c>
      <c r="F108" s="338"/>
      <c r="G108" s="339"/>
      <c r="H108" s="201"/>
      <c r="I108" s="339"/>
      <c r="J108" s="201" t="s">
        <v>165</v>
      </c>
      <c r="K108" s="342"/>
      <c r="L108" s="360">
        <v>21</v>
      </c>
      <c r="M108" s="344">
        <f t="shared" ref="M108:M118" si="7">L108*K108</f>
        <v>0</v>
      </c>
      <c r="N108" s="201"/>
      <c r="O108" s="339"/>
      <c r="P108" s="395"/>
      <c r="Q108" s="396"/>
      <c r="R108" s="397"/>
      <c r="S108" s="355"/>
      <c r="T108" s="316"/>
    </row>
    <row r="109" spans="2:20" s="314" customFormat="1" ht="10.7" customHeight="1">
      <c r="F109" s="338"/>
      <c r="G109" s="339"/>
      <c r="H109" s="201"/>
      <c r="I109" s="339"/>
      <c r="J109" s="201" t="s">
        <v>169</v>
      </c>
      <c r="K109" s="342"/>
      <c r="L109" s="360">
        <v>21</v>
      </c>
      <c r="M109" s="344">
        <f t="shared" si="7"/>
        <v>0</v>
      </c>
      <c r="N109" s="201"/>
      <c r="O109" s="339"/>
      <c r="P109" s="395"/>
      <c r="Q109" s="396"/>
      <c r="R109" s="397"/>
      <c r="S109" s="355"/>
      <c r="T109" s="316"/>
    </row>
    <row r="110" spans="2:20" s="314" customFormat="1" ht="10.7" customHeight="1">
      <c r="B110" s="358" t="s">
        <v>390</v>
      </c>
      <c r="C110" s="358"/>
      <c r="D110" s="358"/>
      <c r="E110" s="358"/>
      <c r="F110" s="338"/>
      <c r="G110" s="339"/>
      <c r="H110" s="201"/>
      <c r="I110" s="339"/>
      <c r="J110" s="201" t="s">
        <v>467</v>
      </c>
      <c r="K110" s="342"/>
      <c r="L110" s="360">
        <v>21</v>
      </c>
      <c r="M110" s="344">
        <f t="shared" si="7"/>
        <v>0</v>
      </c>
      <c r="N110" s="201"/>
      <c r="O110" s="339"/>
      <c r="P110" s="395"/>
      <c r="Q110" s="396"/>
      <c r="R110" s="397"/>
      <c r="S110" s="355"/>
      <c r="T110" s="316"/>
    </row>
    <row r="111" spans="2:20" s="314" customFormat="1" ht="10.7" customHeight="1">
      <c r="B111" s="340" t="s">
        <v>293</v>
      </c>
      <c r="C111" s="340"/>
      <c r="D111" s="340"/>
      <c r="E111" s="341"/>
      <c r="F111" s="338"/>
      <c r="G111" s="339"/>
      <c r="H111" s="201"/>
      <c r="I111" s="339"/>
      <c r="J111" s="201" t="s">
        <v>170</v>
      </c>
      <c r="K111" s="342"/>
      <c r="L111" s="360">
        <v>21</v>
      </c>
      <c r="M111" s="344">
        <f t="shared" si="7"/>
        <v>0</v>
      </c>
      <c r="N111" s="201"/>
      <c r="O111" s="339"/>
      <c r="P111" s="395"/>
      <c r="Q111" s="396"/>
      <c r="R111" s="397"/>
      <c r="S111" s="355"/>
      <c r="T111" s="316"/>
    </row>
    <row r="112" spans="2:20" s="314" customFormat="1" ht="10.7" customHeight="1">
      <c r="B112" s="201" t="s">
        <v>301</v>
      </c>
      <c r="C112" s="342"/>
      <c r="D112" s="343">
        <v>16</v>
      </c>
      <c r="E112" s="344">
        <f>D112*C112</f>
        <v>0</v>
      </c>
      <c r="F112" s="338"/>
      <c r="G112" s="339"/>
      <c r="H112" s="201"/>
      <c r="I112" s="339"/>
      <c r="J112" s="201" t="s">
        <v>331</v>
      </c>
      <c r="K112" s="348"/>
      <c r="L112" s="360">
        <v>21</v>
      </c>
      <c r="M112" s="344">
        <f t="shared" si="7"/>
        <v>0</v>
      </c>
      <c r="N112" s="201"/>
      <c r="O112" s="339"/>
      <c r="P112" s="395"/>
      <c r="Q112" s="370"/>
      <c r="R112" s="370"/>
      <c r="S112" s="394"/>
      <c r="T112" s="316"/>
    </row>
    <row r="113" spans="2:20" s="314" customFormat="1" ht="10.7" customHeight="1">
      <c r="E113" s="318"/>
      <c r="F113" s="338"/>
      <c r="G113" s="339"/>
      <c r="H113" s="201"/>
      <c r="I113" s="339"/>
      <c r="J113" s="201" t="s">
        <v>145</v>
      </c>
      <c r="K113" s="342"/>
      <c r="L113" s="360">
        <v>21</v>
      </c>
      <c r="M113" s="344">
        <f t="shared" si="7"/>
        <v>0</v>
      </c>
      <c r="N113" s="201"/>
      <c r="O113" s="339"/>
      <c r="P113" s="201"/>
      <c r="Q113" s="201"/>
      <c r="R113" s="201"/>
      <c r="S113" s="355"/>
      <c r="T113" s="316"/>
    </row>
    <row r="114" spans="2:20" s="314" customFormat="1" ht="10.7" customHeight="1">
      <c r="B114" s="340" t="s">
        <v>7</v>
      </c>
      <c r="C114" s="340"/>
      <c r="D114" s="340"/>
      <c r="E114" s="341"/>
      <c r="F114" s="338"/>
      <c r="G114" s="339"/>
      <c r="H114" s="201"/>
      <c r="I114" s="339"/>
      <c r="J114" s="314" t="s">
        <v>468</v>
      </c>
      <c r="K114" s="342"/>
      <c r="L114" s="360">
        <v>21</v>
      </c>
      <c r="M114" s="344">
        <f t="shared" si="7"/>
        <v>0</v>
      </c>
      <c r="N114" s="201"/>
      <c r="O114" s="339"/>
      <c r="S114" s="318"/>
      <c r="T114" s="316"/>
    </row>
    <row r="115" spans="2:20" s="314" customFormat="1" ht="10.7" customHeight="1">
      <c r="B115" s="201" t="s">
        <v>50</v>
      </c>
      <c r="C115" s="342"/>
      <c r="D115" s="343">
        <v>16</v>
      </c>
      <c r="E115" s="344">
        <f>D115*C115</f>
        <v>0</v>
      </c>
      <c r="F115" s="338"/>
      <c r="G115" s="201"/>
      <c r="H115" s="201"/>
      <c r="I115" s="339"/>
      <c r="J115" s="201" t="s">
        <v>171</v>
      </c>
      <c r="K115" s="342"/>
      <c r="L115" s="360">
        <v>21</v>
      </c>
      <c r="M115" s="344">
        <f t="shared" si="7"/>
        <v>0</v>
      </c>
      <c r="N115" s="201"/>
      <c r="O115" s="339"/>
      <c r="S115" s="318"/>
      <c r="T115" s="316"/>
    </row>
    <row r="116" spans="2:20" s="314" customFormat="1" ht="10.7" customHeight="1">
      <c r="F116" s="338"/>
      <c r="G116" s="201"/>
      <c r="H116" s="201"/>
      <c r="I116" s="339"/>
      <c r="J116" s="201" t="s">
        <v>172</v>
      </c>
      <c r="K116" s="342"/>
      <c r="L116" s="360">
        <v>21</v>
      </c>
      <c r="M116" s="344">
        <f t="shared" si="7"/>
        <v>0</v>
      </c>
      <c r="N116" s="201"/>
      <c r="O116" s="339"/>
      <c r="S116" s="318"/>
      <c r="T116" s="316"/>
    </row>
    <row r="117" spans="2:20" s="314" customFormat="1" ht="10.7" customHeight="1">
      <c r="F117" s="338"/>
      <c r="G117" s="201"/>
      <c r="H117" s="201"/>
      <c r="I117" s="339"/>
      <c r="J117" s="314" t="s">
        <v>512</v>
      </c>
      <c r="K117" s="342"/>
      <c r="L117" s="360">
        <v>21</v>
      </c>
      <c r="M117" s="344">
        <f t="shared" si="7"/>
        <v>0</v>
      </c>
      <c r="N117" s="201"/>
      <c r="O117" s="339"/>
      <c r="S117" s="318"/>
      <c r="T117" s="316"/>
    </row>
    <row r="118" spans="2:20" s="314" customFormat="1" ht="10.7" customHeight="1">
      <c r="F118" s="338"/>
      <c r="G118" s="339"/>
      <c r="H118" s="201"/>
      <c r="I118" s="339"/>
      <c r="J118" s="314" t="s">
        <v>424</v>
      </c>
      <c r="K118" s="342"/>
      <c r="L118" s="360">
        <v>21</v>
      </c>
      <c r="M118" s="344">
        <f t="shared" si="7"/>
        <v>0</v>
      </c>
      <c r="N118" s="201"/>
      <c r="O118" s="339"/>
      <c r="P118" s="201"/>
      <c r="Q118" s="201"/>
      <c r="R118" s="201"/>
      <c r="S118" s="355"/>
      <c r="T118" s="316"/>
    </row>
    <row r="119" spans="2:20" s="314" customFormat="1" ht="10.7" customHeight="1">
      <c r="F119" s="338"/>
      <c r="G119" s="339"/>
      <c r="H119" s="201"/>
      <c r="I119" s="339"/>
      <c r="N119" s="201"/>
      <c r="O119" s="339"/>
      <c r="S119" s="318"/>
      <c r="T119" s="316"/>
    </row>
    <row r="120" spans="2:20" s="314" customFormat="1" ht="10.7" customHeight="1">
      <c r="F120" s="338"/>
      <c r="G120" s="339"/>
      <c r="H120" s="201"/>
      <c r="I120" s="339"/>
      <c r="J120" s="336"/>
      <c r="K120" s="340"/>
      <c r="L120" s="340"/>
      <c r="M120" s="341"/>
      <c r="N120" s="201"/>
      <c r="O120" s="339"/>
      <c r="S120" s="318"/>
      <c r="T120" s="316"/>
    </row>
    <row r="121" spans="2:20" s="314" customFormat="1" ht="11.25" customHeight="1">
      <c r="F121" s="338"/>
      <c r="G121" s="339"/>
      <c r="H121" s="201"/>
      <c r="I121" s="339"/>
      <c r="J121" s="201"/>
      <c r="K121" s="357"/>
      <c r="L121" s="343"/>
      <c r="M121" s="355"/>
      <c r="N121" s="201"/>
      <c r="O121" s="339"/>
      <c r="S121" s="318"/>
      <c r="T121" s="316"/>
    </row>
    <row r="122" spans="2:20" s="314" customFormat="1" ht="11.25" customHeight="1">
      <c r="F122" s="338"/>
      <c r="G122" s="339"/>
      <c r="H122" s="201"/>
      <c r="I122" s="339"/>
      <c r="N122" s="201"/>
      <c r="O122" s="339"/>
      <c r="S122" s="318"/>
      <c r="T122" s="316"/>
    </row>
    <row r="123" spans="2:20" s="314" customFormat="1" ht="10.7" customHeight="1">
      <c r="F123" s="338"/>
      <c r="G123" s="339"/>
      <c r="H123" s="201"/>
      <c r="I123" s="339"/>
      <c r="N123" s="201"/>
      <c r="O123" s="339"/>
      <c r="S123" s="318"/>
      <c r="T123" s="316"/>
    </row>
    <row r="124" spans="2:20" s="314" customFormat="1" ht="10.7" customHeight="1">
      <c r="F124" s="338"/>
      <c r="G124" s="339"/>
      <c r="H124" s="201"/>
      <c r="I124" s="339"/>
      <c r="N124" s="201"/>
      <c r="O124" s="339"/>
      <c r="S124" s="318"/>
      <c r="T124" s="316"/>
    </row>
    <row r="125" spans="2:20" s="314" customFormat="1" ht="10.7" customHeight="1">
      <c r="F125" s="338"/>
      <c r="G125" s="339"/>
      <c r="H125" s="201"/>
      <c r="I125" s="339"/>
      <c r="N125" s="201"/>
      <c r="O125" s="339"/>
      <c r="S125" s="318"/>
      <c r="T125" s="316"/>
    </row>
    <row r="126" spans="2:20" s="314" customFormat="1" ht="10.7" customHeight="1">
      <c r="F126" s="338"/>
      <c r="G126" s="339"/>
      <c r="H126" s="201"/>
      <c r="I126" s="339"/>
      <c r="N126" s="201"/>
      <c r="O126" s="339"/>
      <c r="S126" s="318"/>
      <c r="T126" s="316"/>
    </row>
    <row r="127" spans="2:20" s="314" customFormat="1" ht="10.7" customHeight="1">
      <c r="F127" s="338"/>
      <c r="G127" s="339"/>
      <c r="H127" s="201"/>
      <c r="I127" s="339"/>
      <c r="N127" s="201"/>
      <c r="O127" s="339"/>
      <c r="S127" s="318"/>
      <c r="T127" s="316"/>
    </row>
    <row r="128" spans="2:20" s="314" customFormat="1" ht="11.25" customHeight="1">
      <c r="F128" s="338"/>
      <c r="G128" s="339"/>
      <c r="H128" s="201"/>
      <c r="I128" s="339"/>
      <c r="N128" s="201"/>
      <c r="O128" s="339"/>
      <c r="S128" s="318"/>
      <c r="T128" s="316"/>
    </row>
    <row r="129" spans="2:20" s="314" customFormat="1" ht="10.7" customHeight="1">
      <c r="F129" s="338"/>
      <c r="G129" s="339"/>
      <c r="H129" s="201"/>
      <c r="I129" s="339"/>
      <c r="N129" s="201"/>
      <c r="O129" s="339"/>
      <c r="S129" s="318"/>
      <c r="T129" s="316"/>
    </row>
    <row r="130" spans="2:20" s="314" customFormat="1" ht="10.7" customHeight="1">
      <c r="F130" s="338"/>
      <c r="G130" s="339"/>
      <c r="H130" s="201"/>
      <c r="I130" s="339"/>
      <c r="N130" s="201"/>
      <c r="O130" s="339"/>
      <c r="S130" s="318"/>
      <c r="T130" s="316"/>
    </row>
    <row r="131" spans="2:20" s="314" customFormat="1" ht="11.25" customHeight="1">
      <c r="F131" s="338"/>
      <c r="G131" s="339"/>
      <c r="H131" s="201"/>
      <c r="I131" s="339"/>
      <c r="N131" s="201"/>
      <c r="O131" s="339"/>
      <c r="S131" s="318"/>
      <c r="T131" s="316"/>
    </row>
    <row r="132" spans="2:20" s="314" customFormat="1" ht="12" customHeight="1">
      <c r="F132" s="338"/>
      <c r="G132" s="339"/>
      <c r="H132" s="201"/>
      <c r="I132" s="339"/>
      <c r="N132" s="201"/>
      <c r="O132" s="339"/>
      <c r="S132" s="318"/>
      <c r="T132" s="316"/>
    </row>
    <row r="133" spans="2:20" s="314" customFormat="1" ht="10.5" customHeight="1">
      <c r="F133" s="338"/>
      <c r="G133" s="339"/>
      <c r="H133" s="201"/>
      <c r="I133" s="339"/>
      <c r="N133" s="201"/>
      <c r="O133" s="339"/>
      <c r="S133" s="318"/>
      <c r="T133" s="316"/>
    </row>
    <row r="134" spans="2:20" s="314" customFormat="1" ht="10.7" customHeight="1">
      <c r="F134" s="338"/>
      <c r="G134" s="339"/>
      <c r="H134" s="201"/>
      <c r="I134" s="339"/>
      <c r="N134" s="201"/>
      <c r="O134" s="339"/>
      <c r="S134" s="318"/>
      <c r="T134" s="316"/>
    </row>
    <row r="135" spans="2:20" s="314" customFormat="1" ht="10.7" customHeight="1">
      <c r="F135" s="338"/>
      <c r="G135" s="339"/>
      <c r="H135" s="201"/>
      <c r="I135" s="339"/>
      <c r="N135" s="201"/>
      <c r="O135" s="339"/>
      <c r="S135" s="318"/>
      <c r="T135" s="316"/>
    </row>
    <row r="136" spans="2:20" s="314" customFormat="1" ht="10.7" customHeight="1">
      <c r="E136" s="318"/>
      <c r="F136" s="338"/>
      <c r="G136" s="339"/>
      <c r="H136" s="201"/>
      <c r="I136" s="339"/>
      <c r="N136" s="201"/>
      <c r="O136" s="339"/>
      <c r="S136" s="318"/>
      <c r="T136" s="316"/>
    </row>
    <row r="137" spans="2:20" s="314" customFormat="1" ht="10.7" customHeight="1">
      <c r="B137" s="201"/>
      <c r="C137" s="357"/>
      <c r="D137" s="343"/>
      <c r="E137" s="355"/>
      <c r="F137" s="338"/>
      <c r="G137" s="339"/>
      <c r="H137" s="201"/>
      <c r="I137" s="339"/>
      <c r="N137" s="201"/>
      <c r="O137" s="339"/>
      <c r="S137" s="318"/>
      <c r="T137" s="316"/>
    </row>
    <row r="138" spans="2:20" s="314" customFormat="1" ht="10.7" customHeight="1">
      <c r="E138" s="318"/>
      <c r="F138" s="338"/>
      <c r="G138" s="339"/>
      <c r="H138" s="201"/>
      <c r="I138" s="339"/>
      <c r="M138" s="318"/>
      <c r="N138" s="201"/>
      <c r="O138" s="339"/>
      <c r="S138" s="318"/>
      <c r="T138" s="316"/>
    </row>
    <row r="139" spans="2:20" s="314" customFormat="1" ht="10.7" customHeight="1">
      <c r="E139" s="318"/>
      <c r="F139" s="338"/>
      <c r="G139" s="339"/>
      <c r="H139" s="201"/>
      <c r="I139" s="339"/>
      <c r="M139" s="318"/>
      <c r="N139" s="201"/>
      <c r="O139" s="339"/>
      <c r="S139" s="318"/>
      <c r="T139" s="316"/>
    </row>
    <row r="140" spans="2:20" s="314" customFormat="1" ht="10.7" customHeight="1">
      <c r="E140" s="318"/>
      <c r="F140" s="338"/>
      <c r="G140" s="339"/>
      <c r="H140" s="201"/>
      <c r="I140" s="339"/>
      <c r="M140" s="318"/>
      <c r="N140" s="201"/>
      <c r="O140" s="339"/>
      <c r="S140" s="318"/>
      <c r="T140" s="316"/>
    </row>
    <row r="141" spans="2:20" s="314" customFormat="1" ht="12.75" customHeight="1">
      <c r="E141" s="318"/>
      <c r="F141" s="338"/>
      <c r="G141" s="339"/>
      <c r="H141" s="201"/>
      <c r="I141" s="339"/>
      <c r="M141" s="318"/>
      <c r="N141" s="201"/>
      <c r="O141" s="339"/>
      <c r="S141" s="318"/>
      <c r="T141" s="316"/>
    </row>
    <row r="142" spans="2:20" s="314" customFormat="1" ht="10.7" customHeight="1">
      <c r="E142" s="318"/>
      <c r="F142" s="338"/>
      <c r="G142" s="339"/>
      <c r="H142" s="201"/>
      <c r="I142" s="339"/>
      <c r="M142" s="318"/>
      <c r="N142" s="201"/>
      <c r="O142" s="339"/>
      <c r="S142" s="318"/>
      <c r="T142" s="316"/>
    </row>
    <row r="143" spans="2:20" s="314" customFormat="1" ht="10.7" customHeight="1">
      <c r="B143" s="201"/>
      <c r="C143" s="201"/>
      <c r="D143" s="343"/>
      <c r="E143" s="355"/>
      <c r="F143" s="338"/>
      <c r="G143" s="339"/>
      <c r="H143" s="201"/>
      <c r="I143" s="339"/>
      <c r="M143" s="318"/>
      <c r="N143" s="201"/>
      <c r="O143" s="339"/>
      <c r="S143" s="318"/>
      <c r="T143" s="316"/>
    </row>
    <row r="144" spans="2:20" s="314" customFormat="1" ht="10.7" customHeight="1">
      <c r="B144" s="340"/>
      <c r="C144" s="340"/>
      <c r="D144" s="340"/>
      <c r="E144" s="341"/>
      <c r="F144" s="338"/>
      <c r="G144" s="339"/>
      <c r="H144" s="201"/>
      <c r="I144" s="339"/>
      <c r="M144" s="318"/>
      <c r="N144" s="201"/>
      <c r="O144" s="339"/>
      <c r="S144" s="318"/>
      <c r="T144" s="316"/>
    </row>
    <row r="145" spans="2:20" s="314" customFormat="1" ht="10.7" customHeight="1">
      <c r="B145" s="201" t="s">
        <v>122</v>
      </c>
      <c r="C145" s="201"/>
      <c r="D145" s="201"/>
      <c r="E145" s="355"/>
      <c r="F145" s="338"/>
      <c r="G145" s="339"/>
      <c r="H145" s="201"/>
      <c r="I145" s="339"/>
      <c r="J145" s="314" t="s">
        <v>240</v>
      </c>
      <c r="M145" s="318"/>
      <c r="N145" s="201"/>
      <c r="O145" s="339"/>
      <c r="S145" s="318"/>
      <c r="T145" s="316"/>
    </row>
    <row r="146" spans="2:20" s="314" customFormat="1" ht="10.7" customHeight="1">
      <c r="B146" s="201"/>
      <c r="C146" s="201"/>
      <c r="D146" s="201"/>
      <c r="E146" s="355"/>
      <c r="F146" s="338"/>
      <c r="G146" s="339"/>
      <c r="H146" s="201"/>
      <c r="I146" s="339"/>
      <c r="M146" s="318"/>
      <c r="N146" s="201"/>
      <c r="O146" s="339"/>
      <c r="S146" s="318"/>
      <c r="T146" s="316"/>
    </row>
    <row r="147" spans="2:20" s="314" customFormat="1" ht="10.7" customHeight="1">
      <c r="B147" s="201"/>
      <c r="C147" s="201"/>
      <c r="D147" s="201"/>
      <c r="E147" s="355"/>
      <c r="F147" s="338"/>
      <c r="G147" s="339"/>
      <c r="H147" s="201"/>
      <c r="I147" s="339"/>
      <c r="M147" s="318"/>
      <c r="N147" s="201"/>
      <c r="O147" s="339"/>
      <c r="S147" s="318"/>
      <c r="T147" s="316"/>
    </row>
    <row r="148" spans="2:20" s="314" customFormat="1" ht="10.7" customHeight="1">
      <c r="B148" s="201"/>
      <c r="C148" s="201"/>
      <c r="D148" s="201"/>
      <c r="E148" s="355"/>
      <c r="F148" s="338"/>
      <c r="G148" s="339"/>
      <c r="H148" s="201"/>
      <c r="I148" s="339"/>
      <c r="M148" s="318"/>
      <c r="N148" s="201"/>
      <c r="O148" s="339"/>
      <c r="S148" s="318"/>
      <c r="T148" s="316"/>
    </row>
    <row r="149" spans="2:20" s="314" customFormat="1" ht="10.7" customHeight="1">
      <c r="B149" s="201"/>
      <c r="C149" s="201"/>
      <c r="D149" s="201"/>
      <c r="E149" s="355"/>
      <c r="F149" s="338"/>
      <c r="G149" s="339"/>
      <c r="H149" s="201"/>
      <c r="I149" s="339"/>
      <c r="M149" s="318"/>
      <c r="N149" s="201"/>
      <c r="O149" s="339"/>
      <c r="S149" s="318"/>
      <c r="T149" s="316"/>
    </row>
    <row r="150" spans="2:20" s="314" customFormat="1" ht="10.7" customHeight="1">
      <c r="B150" s="201"/>
      <c r="C150" s="201"/>
      <c r="D150" s="201"/>
      <c r="E150" s="355"/>
      <c r="F150" s="338"/>
      <c r="G150" s="339"/>
      <c r="H150" s="201"/>
      <c r="I150" s="339"/>
      <c r="M150" s="318"/>
      <c r="N150" s="201"/>
      <c r="O150" s="339"/>
      <c r="S150" s="318"/>
      <c r="T150" s="316"/>
    </row>
    <row r="151" spans="2:20" s="314" customFormat="1" ht="10.7" customHeight="1">
      <c r="B151" s="201"/>
      <c r="C151" s="201"/>
      <c r="D151" s="201"/>
      <c r="E151" s="355"/>
      <c r="F151" s="338"/>
      <c r="G151" s="339"/>
      <c r="H151" s="201"/>
      <c r="I151" s="339"/>
      <c r="M151" s="318"/>
      <c r="N151" s="201"/>
      <c r="O151" s="339"/>
      <c r="S151" s="318"/>
      <c r="T151" s="316"/>
    </row>
    <row r="152" spans="2:20" s="314" customFormat="1" ht="10.7" customHeight="1">
      <c r="B152" s="398"/>
      <c r="C152" s="398"/>
      <c r="D152" s="398"/>
      <c r="E152" s="399"/>
      <c r="F152" s="338"/>
      <c r="G152" s="339"/>
      <c r="H152" s="201"/>
      <c r="I152" s="339"/>
      <c r="J152" s="201"/>
      <c r="K152" s="201"/>
      <c r="L152" s="201"/>
      <c r="M152" s="355"/>
      <c r="N152" s="201"/>
      <c r="O152" s="339"/>
      <c r="S152" s="318"/>
      <c r="T152" s="316"/>
    </row>
    <row r="153" spans="2:20" s="314" customFormat="1" ht="10.7" customHeight="1">
      <c r="B153" s="201"/>
      <c r="C153" s="201"/>
      <c r="D153" s="343"/>
      <c r="E153" s="355"/>
      <c r="F153" s="338"/>
      <c r="G153" s="339"/>
      <c r="H153" s="201"/>
      <c r="I153" s="339"/>
      <c r="J153" s="201"/>
      <c r="K153" s="201"/>
      <c r="L153" s="201"/>
      <c r="M153" s="355"/>
      <c r="N153" s="201"/>
      <c r="O153" s="339"/>
      <c r="P153" s="201"/>
      <c r="Q153" s="201"/>
      <c r="R153" s="201"/>
      <c r="S153" s="355"/>
      <c r="T153" s="316"/>
    </row>
    <row r="154" spans="2:20" s="314" customFormat="1" ht="10.7" customHeight="1">
      <c r="B154" s="201"/>
      <c r="C154" s="201"/>
      <c r="D154" s="343"/>
      <c r="E154" s="355"/>
      <c r="F154" s="338"/>
      <c r="G154" s="339"/>
      <c r="H154" s="201"/>
      <c r="I154" s="339"/>
      <c r="J154" s="400" t="s">
        <v>9</v>
      </c>
      <c r="K154" s="400"/>
      <c r="L154" s="400"/>
      <c r="M154" s="400"/>
      <c r="N154" s="201"/>
      <c r="O154" s="339"/>
      <c r="S154" s="318"/>
      <c r="T154" s="316"/>
    </row>
    <row r="155" spans="2:20" s="314" customFormat="1" ht="10.7" customHeight="1">
      <c r="E155" s="318"/>
      <c r="F155" s="338"/>
      <c r="G155" s="339"/>
      <c r="H155" s="338"/>
      <c r="I155" s="339"/>
      <c r="J155" s="400"/>
      <c r="K155" s="400"/>
      <c r="L155" s="400"/>
      <c r="M155" s="400"/>
      <c r="N155" s="201"/>
      <c r="O155" s="339"/>
      <c r="S155" s="318"/>
      <c r="T155" s="316"/>
    </row>
    <row r="156" spans="2:20" s="314" customFormat="1" ht="10.7" customHeight="1">
      <c r="E156" s="318"/>
      <c r="F156" s="334"/>
      <c r="G156" s="335"/>
      <c r="H156" s="334"/>
      <c r="I156" s="335"/>
      <c r="J156" s="400"/>
      <c r="K156" s="400"/>
      <c r="L156" s="400"/>
      <c r="M156" s="400"/>
      <c r="O156" s="335"/>
      <c r="S156" s="318"/>
      <c r="T156" s="316"/>
    </row>
    <row r="157" spans="2:20" ht="12" customHeight="1">
      <c r="B157" s="35" t="s">
        <v>513</v>
      </c>
      <c r="C157" s="31"/>
      <c r="D157" s="31"/>
      <c r="E157" s="87"/>
      <c r="F157" s="401"/>
      <c r="G157" s="401"/>
      <c r="H157" s="401"/>
      <c r="I157" s="402"/>
      <c r="J157" s="401"/>
      <c r="K157" s="31"/>
      <c r="L157" s="35" t="s">
        <v>67</v>
      </c>
      <c r="M157" s="87"/>
      <c r="N157" s="31"/>
      <c r="O157" s="374"/>
      <c r="P157" s="31"/>
      <c r="Q157" s="35" t="s">
        <v>65</v>
      </c>
      <c r="R157" s="31"/>
      <c r="S157" s="87"/>
    </row>
    <row r="158" spans="2:20" s="314" customFormat="1" ht="5.25" customHeight="1">
      <c r="B158" s="403"/>
      <c r="C158" s="403"/>
      <c r="D158" s="403"/>
      <c r="E158" s="404"/>
      <c r="H158" s="405"/>
      <c r="I158" s="405"/>
      <c r="K158" s="371"/>
      <c r="L158" s="371"/>
      <c r="M158" s="372"/>
      <c r="N158" s="406"/>
      <c r="O158" s="406"/>
      <c r="P158" s="371"/>
      <c r="S158" s="318"/>
      <c r="T158" s="316"/>
    </row>
    <row r="159" spans="2:20" s="322" customFormat="1" ht="30" customHeight="1">
      <c r="B159" s="376" t="s">
        <v>30</v>
      </c>
      <c r="C159" s="377"/>
      <c r="D159" s="377"/>
      <c r="E159" s="377"/>
      <c r="F159" s="377"/>
      <c r="G159" s="377"/>
      <c r="H159" s="377"/>
      <c r="I159" s="377"/>
      <c r="J159" s="377"/>
      <c r="K159" s="377"/>
      <c r="L159" s="377"/>
      <c r="M159" s="377"/>
      <c r="N159" s="377"/>
      <c r="O159" s="377"/>
      <c r="P159" s="377"/>
      <c r="Q159" s="377"/>
      <c r="R159" s="377"/>
      <c r="S159" s="378"/>
      <c r="T159" s="316"/>
    </row>
    <row r="160" spans="2:20" ht="3.75" customHeight="1">
      <c r="I160" s="407"/>
      <c r="O160" s="407"/>
      <c r="P160" s="407"/>
    </row>
    <row r="161" spans="2:20" ht="15" customHeight="1">
      <c r="B161" s="408" t="s">
        <v>98</v>
      </c>
      <c r="C161" s="408"/>
      <c r="D161" s="408"/>
      <c r="E161" s="408"/>
      <c r="F161" s="325"/>
      <c r="G161" s="315"/>
      <c r="J161" s="408" t="s">
        <v>60</v>
      </c>
      <c r="K161" s="408"/>
      <c r="L161" s="408"/>
      <c r="M161" s="408"/>
      <c r="N161" s="325"/>
      <c r="O161" s="409"/>
      <c r="P161" s="410" t="s">
        <v>60</v>
      </c>
      <c r="Q161" s="408"/>
      <c r="R161" s="408"/>
      <c r="S161" s="408"/>
    </row>
    <row r="162" spans="2:20" s="333" customFormat="1" ht="6.75" customHeight="1">
      <c r="B162" s="201" t="s">
        <v>79</v>
      </c>
      <c r="C162" s="393" t="s">
        <v>57</v>
      </c>
      <c r="D162" s="393" t="s">
        <v>58</v>
      </c>
      <c r="E162" s="411" t="s">
        <v>59</v>
      </c>
      <c r="F162" s="412"/>
      <c r="G162" s="413"/>
      <c r="H162" s="359"/>
      <c r="I162" s="413"/>
      <c r="J162" s="201" t="s">
        <v>79</v>
      </c>
      <c r="K162" s="393" t="s">
        <v>57</v>
      </c>
      <c r="L162" s="393" t="s">
        <v>58</v>
      </c>
      <c r="M162" s="411" t="s">
        <v>59</v>
      </c>
      <c r="N162" s="359"/>
      <c r="O162" s="339"/>
      <c r="P162" s="201" t="s">
        <v>79</v>
      </c>
      <c r="Q162" s="393" t="s">
        <v>57</v>
      </c>
      <c r="R162" s="393" t="s">
        <v>58</v>
      </c>
      <c r="S162" s="411" t="s">
        <v>59</v>
      </c>
      <c r="T162" s="316"/>
    </row>
    <row r="163" spans="2:20" s="314" customFormat="1" ht="12.75" customHeight="1">
      <c r="B163" s="408" t="s">
        <v>41</v>
      </c>
      <c r="C163" s="408"/>
      <c r="D163" s="408"/>
      <c r="E163" s="408"/>
      <c r="F163" s="334"/>
      <c r="G163" s="335"/>
      <c r="I163" s="335"/>
      <c r="J163" s="408" t="s">
        <v>41</v>
      </c>
      <c r="K163" s="408"/>
      <c r="L163" s="408"/>
      <c r="M163" s="408"/>
      <c r="N163" s="334"/>
      <c r="O163" s="409"/>
      <c r="P163" s="324" t="s">
        <v>102</v>
      </c>
      <c r="Q163" s="324"/>
      <c r="R163" s="324"/>
      <c r="S163" s="324"/>
      <c r="T163" s="316"/>
    </row>
    <row r="164" spans="2:20" s="314" customFormat="1" ht="10.7" customHeight="1">
      <c r="B164" s="340" t="s">
        <v>52</v>
      </c>
      <c r="C164" s="340"/>
      <c r="D164" s="340"/>
      <c r="E164" s="341"/>
      <c r="F164" s="338"/>
      <c r="G164" s="339"/>
      <c r="H164" s="201"/>
      <c r="I164" s="339"/>
      <c r="J164" s="336" t="s">
        <v>52</v>
      </c>
      <c r="K164" s="336"/>
      <c r="L164" s="336"/>
      <c r="M164" s="337"/>
      <c r="N164" s="201"/>
      <c r="O164" s="339"/>
      <c r="P164" s="336" t="s">
        <v>77</v>
      </c>
      <c r="Q164" s="340"/>
      <c r="R164" s="340"/>
      <c r="S164" s="341"/>
      <c r="T164" s="316"/>
    </row>
    <row r="165" spans="2:20" s="314" customFormat="1" ht="10.7" customHeight="1">
      <c r="B165" s="201" t="s">
        <v>82</v>
      </c>
      <c r="C165" s="342"/>
      <c r="D165" s="360">
        <v>25</v>
      </c>
      <c r="E165" s="344">
        <f>D165*C165</f>
        <v>0</v>
      </c>
      <c r="F165" s="338"/>
      <c r="G165" s="339"/>
      <c r="H165" s="201"/>
      <c r="I165" s="339"/>
      <c r="J165" s="201" t="s">
        <v>179</v>
      </c>
      <c r="K165" s="342"/>
      <c r="L165" s="414">
        <v>23</v>
      </c>
      <c r="M165" s="344">
        <f>L165*K165</f>
        <v>0</v>
      </c>
      <c r="O165" s="335"/>
      <c r="P165" s="201" t="s">
        <v>106</v>
      </c>
      <c r="Q165" s="342"/>
      <c r="R165" s="360">
        <v>32</v>
      </c>
      <c r="S165" s="344">
        <f t="shared" ref="S165:S172" si="8">R165*Q165</f>
        <v>0</v>
      </c>
      <c r="T165" s="316"/>
    </row>
    <row r="166" spans="2:20" s="314" customFormat="1" ht="10.7" customHeight="1">
      <c r="B166" s="201" t="s">
        <v>83</v>
      </c>
      <c r="C166" s="342"/>
      <c r="D166" s="360">
        <v>23</v>
      </c>
      <c r="E166" s="344">
        <f>D166*C166</f>
        <v>0</v>
      </c>
      <c r="F166" s="338"/>
      <c r="G166" s="339"/>
      <c r="H166" s="201"/>
      <c r="I166" s="339"/>
      <c r="J166" s="201" t="s">
        <v>146</v>
      </c>
      <c r="K166" s="415"/>
      <c r="L166" s="414">
        <v>23</v>
      </c>
      <c r="M166" s="344">
        <f>L166*K166</f>
        <v>0</v>
      </c>
      <c r="O166" s="335"/>
      <c r="P166" s="201" t="s">
        <v>140</v>
      </c>
      <c r="Q166" s="342"/>
      <c r="R166" s="360">
        <v>32</v>
      </c>
      <c r="S166" s="344">
        <f t="shared" si="8"/>
        <v>0</v>
      </c>
      <c r="T166" s="316"/>
    </row>
    <row r="167" spans="2:20" s="314" customFormat="1" ht="10.7" customHeight="1">
      <c r="F167" s="338"/>
      <c r="G167" s="339"/>
      <c r="H167" s="201"/>
      <c r="I167" s="339"/>
      <c r="O167" s="335"/>
      <c r="P167" s="201" t="s">
        <v>141</v>
      </c>
      <c r="Q167" s="342"/>
      <c r="R167" s="360">
        <v>32</v>
      </c>
      <c r="S167" s="344">
        <f t="shared" si="8"/>
        <v>0</v>
      </c>
      <c r="T167" s="316"/>
    </row>
    <row r="168" spans="2:20" s="314" customFormat="1" ht="10.7" customHeight="1">
      <c r="B168" s="340" t="s">
        <v>45</v>
      </c>
      <c r="C168" s="340"/>
      <c r="D168" s="340"/>
      <c r="E168" s="341"/>
      <c r="F168" s="338"/>
      <c r="G168" s="339"/>
      <c r="H168" s="201"/>
      <c r="I168" s="339"/>
      <c r="J168" s="336" t="s">
        <v>45</v>
      </c>
      <c r="K168" s="336"/>
      <c r="L168" s="340"/>
      <c r="M168" s="337"/>
      <c r="O168" s="335"/>
      <c r="P168" s="201" t="s">
        <v>107</v>
      </c>
      <c r="Q168" s="342"/>
      <c r="R168" s="360">
        <v>32</v>
      </c>
      <c r="S168" s="344">
        <f t="shared" si="8"/>
        <v>0</v>
      </c>
      <c r="T168" s="316"/>
    </row>
    <row r="169" spans="2:20" s="314" customFormat="1" ht="10.7" customHeight="1">
      <c r="B169" s="201" t="s">
        <v>84</v>
      </c>
      <c r="C169" s="342"/>
      <c r="D169" s="360">
        <v>23</v>
      </c>
      <c r="E169" s="344">
        <f>D169*C169</f>
        <v>0</v>
      </c>
      <c r="F169" s="338"/>
      <c r="G169" s="339"/>
      <c r="H169" s="201"/>
      <c r="I169" s="339"/>
      <c r="J169" s="201" t="s">
        <v>279</v>
      </c>
      <c r="K169" s="342"/>
      <c r="L169" s="360">
        <v>23</v>
      </c>
      <c r="M169" s="344">
        <f>L169*K169</f>
        <v>0</v>
      </c>
      <c r="O169" s="335"/>
      <c r="P169" s="201" t="s">
        <v>108</v>
      </c>
      <c r="Q169" s="342"/>
      <c r="R169" s="360">
        <v>32</v>
      </c>
      <c r="S169" s="344">
        <f t="shared" si="8"/>
        <v>0</v>
      </c>
      <c r="T169" s="316"/>
    </row>
    <row r="170" spans="2:20" s="314" customFormat="1" ht="11.25" customHeight="1">
      <c r="B170" s="201" t="s">
        <v>85</v>
      </c>
      <c r="C170" s="342"/>
      <c r="D170" s="360">
        <v>23</v>
      </c>
      <c r="E170" s="344">
        <f>D170*C170</f>
        <v>0</v>
      </c>
      <c r="F170" s="338"/>
      <c r="G170" s="339"/>
      <c r="H170" s="201"/>
      <c r="I170" s="339"/>
      <c r="J170" s="201" t="s">
        <v>137</v>
      </c>
      <c r="K170" s="342"/>
      <c r="L170" s="360">
        <v>23</v>
      </c>
      <c r="M170" s="344">
        <f>L170*K170</f>
        <v>0</v>
      </c>
      <c r="O170" s="335"/>
      <c r="P170" s="201" t="s">
        <v>142</v>
      </c>
      <c r="Q170" s="342"/>
      <c r="R170" s="360">
        <v>32</v>
      </c>
      <c r="S170" s="344">
        <f t="shared" si="8"/>
        <v>0</v>
      </c>
      <c r="T170" s="316"/>
    </row>
    <row r="171" spans="2:20" s="314" customFormat="1" ht="11.25" customHeight="1">
      <c r="F171" s="338"/>
      <c r="G171" s="339"/>
      <c r="H171" s="201"/>
      <c r="I171" s="339"/>
      <c r="O171" s="335"/>
      <c r="P171" s="201" t="s">
        <v>143</v>
      </c>
      <c r="Q171" s="342"/>
      <c r="R171" s="360">
        <v>32</v>
      </c>
      <c r="S171" s="344">
        <f t="shared" si="8"/>
        <v>0</v>
      </c>
      <c r="T171" s="316"/>
    </row>
    <row r="172" spans="2:20" s="314" customFormat="1" ht="10.7" customHeight="1">
      <c r="B172" s="340" t="s">
        <v>422</v>
      </c>
      <c r="F172" s="338"/>
      <c r="G172" s="339"/>
      <c r="H172" s="201"/>
      <c r="I172" s="339"/>
      <c r="J172" s="336" t="s">
        <v>358</v>
      </c>
      <c r="K172" s="336"/>
      <c r="L172" s="340"/>
      <c r="M172" s="337"/>
      <c r="O172" s="335"/>
      <c r="P172" s="201" t="s">
        <v>402</v>
      </c>
      <c r="Q172" s="342"/>
      <c r="R172" s="360">
        <v>32</v>
      </c>
      <c r="S172" s="344">
        <f t="shared" si="8"/>
        <v>0</v>
      </c>
      <c r="T172" s="316"/>
    </row>
    <row r="173" spans="2:20" s="314" customFormat="1" ht="10.7" customHeight="1">
      <c r="B173" s="201" t="s">
        <v>514</v>
      </c>
      <c r="C173" s="342"/>
      <c r="D173" s="360">
        <v>31</v>
      </c>
      <c r="E173" s="344">
        <f>D173*C173</f>
        <v>0</v>
      </c>
      <c r="F173" s="338"/>
      <c r="G173" s="339"/>
      <c r="H173" s="201"/>
      <c r="I173" s="339"/>
      <c r="J173" s="201" t="s">
        <v>252</v>
      </c>
      <c r="K173" s="342"/>
      <c r="L173" s="360">
        <v>34</v>
      </c>
      <c r="M173" s="344">
        <f>L173*K173</f>
        <v>0</v>
      </c>
      <c r="O173" s="335"/>
      <c r="T173" s="316"/>
    </row>
    <row r="174" spans="2:20" s="314" customFormat="1" ht="10.7" customHeight="1">
      <c r="F174" s="338"/>
      <c r="G174" s="339"/>
      <c r="H174" s="201"/>
      <c r="I174" s="339"/>
      <c r="J174" s="201" t="s">
        <v>515</v>
      </c>
      <c r="K174" s="342"/>
      <c r="L174" s="360">
        <v>31</v>
      </c>
      <c r="M174" s="344">
        <f>L174*K174</f>
        <v>0</v>
      </c>
      <c r="O174" s="335"/>
      <c r="P174" s="336" t="s">
        <v>285</v>
      </c>
      <c r="Q174" s="340"/>
      <c r="R174" s="340"/>
      <c r="S174" s="341"/>
      <c r="T174" s="316"/>
    </row>
    <row r="175" spans="2:20" s="314" customFormat="1" ht="11.25" customHeight="1">
      <c r="B175" s="336" t="s">
        <v>115</v>
      </c>
      <c r="C175" s="201"/>
      <c r="D175" s="392"/>
      <c r="E175" s="355"/>
      <c r="F175" s="338"/>
      <c r="G175" s="339"/>
      <c r="H175" s="201"/>
      <c r="I175" s="339"/>
      <c r="O175" s="335"/>
      <c r="P175" s="201" t="s">
        <v>269</v>
      </c>
      <c r="Q175" s="342"/>
      <c r="R175" s="360">
        <v>30</v>
      </c>
      <c r="S175" s="344">
        <f t="shared" ref="S175:S183" si="9">R175*Q175</f>
        <v>0</v>
      </c>
      <c r="T175" s="316"/>
    </row>
    <row r="176" spans="2:20" s="314" customFormat="1" ht="10.7" customHeight="1">
      <c r="B176" s="201" t="s">
        <v>86</v>
      </c>
      <c r="C176" s="342"/>
      <c r="D176" s="360">
        <v>30</v>
      </c>
      <c r="E176" s="344">
        <f>D176*C176</f>
        <v>0</v>
      </c>
      <c r="F176" s="338"/>
      <c r="G176" s="339"/>
      <c r="H176" s="201"/>
      <c r="I176" s="339"/>
      <c r="J176" s="336" t="s">
        <v>438</v>
      </c>
      <c r="O176" s="335"/>
      <c r="P176" s="201" t="s">
        <v>197</v>
      </c>
      <c r="Q176" s="342"/>
      <c r="R176" s="360">
        <v>30</v>
      </c>
      <c r="S176" s="344">
        <f t="shared" si="9"/>
        <v>0</v>
      </c>
      <c r="T176" s="316"/>
    </row>
    <row r="177" spans="2:20" s="314" customFormat="1" ht="10.7" customHeight="1">
      <c r="B177" s="201" t="s">
        <v>357</v>
      </c>
      <c r="C177" s="342"/>
      <c r="D177" s="360">
        <v>28</v>
      </c>
      <c r="E177" s="344">
        <f>D177*C177</f>
        <v>0</v>
      </c>
      <c r="F177" s="338"/>
      <c r="G177" s="339"/>
      <c r="H177" s="201"/>
      <c r="I177" s="339"/>
      <c r="J177" s="314" t="s">
        <v>389</v>
      </c>
      <c r="K177" s="342"/>
      <c r="L177" s="343">
        <v>31</v>
      </c>
      <c r="M177" s="344">
        <f>L177*K177</f>
        <v>0</v>
      </c>
      <c r="O177" s="335"/>
      <c r="P177" s="201" t="s">
        <v>194</v>
      </c>
      <c r="Q177" s="342"/>
      <c r="R177" s="360">
        <v>30</v>
      </c>
      <c r="S177" s="344">
        <f t="shared" si="9"/>
        <v>0</v>
      </c>
      <c r="T177" s="316"/>
    </row>
    <row r="178" spans="2:20" s="314" customFormat="1" ht="10.5" customHeight="1">
      <c r="F178" s="338"/>
      <c r="G178" s="339"/>
      <c r="H178" s="201"/>
      <c r="I178" s="339"/>
      <c r="O178" s="335"/>
      <c r="P178" s="201" t="s">
        <v>198</v>
      </c>
      <c r="Q178" s="342"/>
      <c r="R178" s="360">
        <v>30</v>
      </c>
      <c r="S178" s="344">
        <f t="shared" si="9"/>
        <v>0</v>
      </c>
      <c r="T178" s="316"/>
    </row>
    <row r="179" spans="2:20" s="314" customFormat="1" ht="12" customHeight="1">
      <c r="B179" s="336" t="s">
        <v>28</v>
      </c>
      <c r="C179" s="201"/>
      <c r="D179" s="392"/>
      <c r="E179" s="355"/>
      <c r="F179" s="338"/>
      <c r="G179" s="339"/>
      <c r="H179" s="201"/>
      <c r="I179" s="339"/>
      <c r="J179" s="336" t="s">
        <v>42</v>
      </c>
      <c r="K179" s="336"/>
      <c r="L179" s="340"/>
      <c r="M179" s="337"/>
      <c r="O179" s="335"/>
      <c r="P179" s="201" t="s">
        <v>195</v>
      </c>
      <c r="Q179" s="342"/>
      <c r="R179" s="360">
        <v>30</v>
      </c>
      <c r="S179" s="344">
        <f t="shared" si="9"/>
        <v>0</v>
      </c>
      <c r="T179" s="316"/>
    </row>
    <row r="180" spans="2:20" s="314" customFormat="1" ht="12" customHeight="1">
      <c r="B180" s="201" t="s">
        <v>88</v>
      </c>
      <c r="C180" s="342"/>
      <c r="D180" s="360">
        <v>31</v>
      </c>
      <c r="E180" s="344">
        <f>D180*C180</f>
        <v>0</v>
      </c>
      <c r="F180" s="338"/>
      <c r="G180" s="339"/>
      <c r="H180" s="201"/>
      <c r="I180" s="339"/>
      <c r="J180" s="201" t="s">
        <v>178</v>
      </c>
      <c r="K180" s="342"/>
      <c r="L180" s="360">
        <v>30</v>
      </c>
      <c r="M180" s="344">
        <f>L180*K180</f>
        <v>0</v>
      </c>
      <c r="O180" s="335"/>
      <c r="P180" s="201" t="s">
        <v>199</v>
      </c>
      <c r="Q180" s="342"/>
      <c r="R180" s="360">
        <v>30</v>
      </c>
      <c r="S180" s="344">
        <f t="shared" si="9"/>
        <v>0</v>
      </c>
      <c r="T180" s="316"/>
    </row>
    <row r="181" spans="2:20" s="314" customFormat="1" ht="12" customHeight="1">
      <c r="B181" s="201" t="s">
        <v>87</v>
      </c>
      <c r="C181" s="342"/>
      <c r="D181" s="360">
        <v>31</v>
      </c>
      <c r="E181" s="344">
        <f>D181*C181</f>
        <v>0</v>
      </c>
      <c r="F181" s="338"/>
      <c r="G181" s="339"/>
      <c r="H181" s="201"/>
      <c r="I181" s="339"/>
      <c r="O181" s="335"/>
      <c r="P181" s="201" t="s">
        <v>196</v>
      </c>
      <c r="Q181" s="342"/>
      <c r="R181" s="360">
        <v>30</v>
      </c>
      <c r="S181" s="344">
        <f t="shared" si="9"/>
        <v>0</v>
      </c>
      <c r="T181" s="316"/>
    </row>
    <row r="182" spans="2:20" s="314" customFormat="1" ht="10.5" customHeight="1">
      <c r="B182" s="201"/>
      <c r="C182" s="357"/>
      <c r="D182" s="360"/>
      <c r="E182" s="355"/>
      <c r="F182" s="338"/>
      <c r="G182" s="339"/>
      <c r="H182" s="201"/>
      <c r="I182" s="339"/>
      <c r="J182" s="336" t="s">
        <v>119</v>
      </c>
      <c r="K182" s="340"/>
      <c r="L182" s="340"/>
      <c r="M182" s="341"/>
      <c r="O182" s="335"/>
      <c r="P182" s="201" t="s">
        <v>243</v>
      </c>
      <c r="Q182" s="342"/>
      <c r="R182" s="360">
        <v>30</v>
      </c>
      <c r="S182" s="344">
        <f t="shared" si="9"/>
        <v>0</v>
      </c>
    </row>
    <row r="183" spans="2:20" s="314" customFormat="1" ht="10.7" customHeight="1">
      <c r="B183" s="336" t="s">
        <v>99</v>
      </c>
      <c r="C183" s="201"/>
      <c r="D183" s="392"/>
      <c r="E183" s="355"/>
      <c r="F183" s="338"/>
      <c r="G183" s="339"/>
      <c r="H183" s="201"/>
      <c r="I183" s="339"/>
      <c r="J183" s="201" t="s">
        <v>177</v>
      </c>
      <c r="K183" s="342"/>
      <c r="L183" s="360">
        <v>23</v>
      </c>
      <c r="M183" s="344">
        <f>L183*K183</f>
        <v>0</v>
      </c>
      <c r="O183" s="335"/>
      <c r="P183" s="201" t="s">
        <v>200</v>
      </c>
      <c r="Q183" s="342"/>
      <c r="R183" s="360">
        <v>30</v>
      </c>
      <c r="S183" s="344">
        <f t="shared" si="9"/>
        <v>0</v>
      </c>
    </row>
    <row r="184" spans="2:20" s="314" customFormat="1" ht="10.7" customHeight="1">
      <c r="B184" s="201" t="s">
        <v>173</v>
      </c>
      <c r="C184" s="342"/>
      <c r="D184" s="360">
        <v>38</v>
      </c>
      <c r="E184" s="344">
        <f>D184*C184</f>
        <v>0</v>
      </c>
      <c r="F184" s="338"/>
      <c r="G184" s="339"/>
      <c r="H184" s="201"/>
      <c r="I184" s="339"/>
      <c r="J184" s="201" t="s">
        <v>176</v>
      </c>
      <c r="K184" s="342"/>
      <c r="L184" s="360">
        <v>23</v>
      </c>
      <c r="M184" s="344">
        <f>L184*K184</f>
        <v>0</v>
      </c>
      <c r="O184" s="335"/>
      <c r="S184" s="318"/>
    </row>
    <row r="185" spans="2:20" s="314" customFormat="1" ht="10.7" customHeight="1">
      <c r="B185" s="201" t="s">
        <v>247</v>
      </c>
      <c r="C185" s="416"/>
      <c r="D185" s="392"/>
      <c r="E185" s="355"/>
      <c r="F185" s="338"/>
      <c r="G185" s="339"/>
      <c r="H185" s="338"/>
      <c r="I185" s="339"/>
      <c r="J185" s="201" t="s">
        <v>175</v>
      </c>
      <c r="K185" s="348"/>
      <c r="L185" s="360">
        <v>35</v>
      </c>
      <c r="M185" s="417">
        <f>L185*K185</f>
        <v>0</v>
      </c>
      <c r="O185" s="335"/>
      <c r="P185" s="390" t="s">
        <v>305</v>
      </c>
      <c r="Q185" s="418"/>
      <c r="R185" s="419"/>
      <c r="S185" s="420"/>
    </row>
    <row r="186" spans="2:20" s="314" customFormat="1" ht="10.7" customHeight="1">
      <c r="B186" s="201" t="s">
        <v>284</v>
      </c>
      <c r="C186" s="342"/>
      <c r="D186" s="360">
        <v>38</v>
      </c>
      <c r="E186" s="344">
        <f>D186*C186</f>
        <v>0</v>
      </c>
      <c r="F186" s="338"/>
      <c r="G186" s="339"/>
      <c r="H186" s="201"/>
      <c r="I186" s="339"/>
      <c r="J186" s="314" t="s">
        <v>329</v>
      </c>
      <c r="K186" s="342"/>
      <c r="L186" s="360">
        <v>36</v>
      </c>
      <c r="M186" s="344">
        <f>L186*K186</f>
        <v>0</v>
      </c>
      <c r="O186" s="335"/>
      <c r="P186" s="370" t="s">
        <v>302</v>
      </c>
      <c r="Q186" s="421"/>
      <c r="R186" s="350">
        <v>21</v>
      </c>
      <c r="S186" s="351">
        <f>Q186*R186</f>
        <v>0</v>
      </c>
    </row>
    <row r="187" spans="2:20" s="314" customFormat="1" ht="10.7" customHeight="1">
      <c r="B187" s="201" t="s">
        <v>247</v>
      </c>
      <c r="C187" s="416"/>
      <c r="D187" s="392"/>
      <c r="E187" s="355"/>
      <c r="F187" s="338"/>
      <c r="G187" s="339"/>
      <c r="H187" s="201"/>
      <c r="I187" s="339"/>
      <c r="O187" s="335"/>
      <c r="P187" s="370" t="s">
        <v>303</v>
      </c>
      <c r="Q187" s="421"/>
      <c r="R187" s="350">
        <v>21</v>
      </c>
      <c r="S187" s="351">
        <f>Q187*R187</f>
        <v>0</v>
      </c>
    </row>
    <row r="188" spans="2:20" s="314" customFormat="1" ht="11.25" customHeight="1">
      <c r="B188" s="422" t="s">
        <v>312</v>
      </c>
      <c r="C188" s="349"/>
      <c r="D188" s="350">
        <v>38</v>
      </c>
      <c r="E188" s="351">
        <f>C188*D188</f>
        <v>0</v>
      </c>
      <c r="F188" s="338"/>
      <c r="G188" s="339"/>
      <c r="H188" s="201"/>
      <c r="I188" s="339"/>
      <c r="J188" s="340" t="s">
        <v>241</v>
      </c>
      <c r="M188" s="318"/>
      <c r="O188" s="335"/>
      <c r="P188" s="370" t="s">
        <v>304</v>
      </c>
      <c r="Q188" s="421"/>
      <c r="R188" s="350">
        <v>21</v>
      </c>
      <c r="S188" s="351">
        <f>Q188*R188</f>
        <v>0</v>
      </c>
    </row>
    <row r="189" spans="2:20" s="314" customFormat="1" ht="10.5" customHeight="1">
      <c r="B189" s="314" t="s">
        <v>439</v>
      </c>
      <c r="C189" s="342"/>
      <c r="D189" s="360">
        <v>40</v>
      </c>
      <c r="E189" s="344">
        <f>D189*C189</f>
        <v>0</v>
      </c>
      <c r="F189" s="338"/>
      <c r="G189" s="339"/>
      <c r="H189" s="201"/>
      <c r="I189" s="339"/>
      <c r="J189" s="201" t="s">
        <v>280</v>
      </c>
      <c r="K189" s="342"/>
      <c r="L189" s="360">
        <v>38</v>
      </c>
      <c r="M189" s="344">
        <f>L189*K189</f>
        <v>0</v>
      </c>
      <c r="O189" s="335"/>
      <c r="P189" s="370" t="s">
        <v>486</v>
      </c>
      <c r="Q189" s="421"/>
      <c r="R189" s="350">
        <v>21</v>
      </c>
      <c r="S189" s="351">
        <f>Q189*R189</f>
        <v>0</v>
      </c>
    </row>
    <row r="190" spans="2:20" s="314" customFormat="1" ht="10.7" customHeight="1">
      <c r="F190" s="338"/>
      <c r="G190" s="339"/>
      <c r="H190" s="201"/>
      <c r="I190" s="339"/>
      <c r="J190" s="201" t="s">
        <v>330</v>
      </c>
      <c r="M190" s="318"/>
      <c r="O190" s="335"/>
      <c r="P190" s="370" t="s">
        <v>516</v>
      </c>
      <c r="Q190" s="421"/>
      <c r="R190" s="350">
        <v>21</v>
      </c>
      <c r="S190" s="351">
        <f>Q190*R190</f>
        <v>0</v>
      </c>
    </row>
    <row r="191" spans="2:20" s="314" customFormat="1" ht="10.7" customHeight="1">
      <c r="B191" s="336" t="s">
        <v>44</v>
      </c>
      <c r="C191" s="201"/>
      <c r="D191" s="392"/>
      <c r="E191" s="355"/>
      <c r="F191" s="338"/>
      <c r="G191" s="339"/>
      <c r="H191" s="201"/>
      <c r="I191" s="339"/>
      <c r="O191" s="335"/>
      <c r="P191" s="370"/>
      <c r="Q191" s="423"/>
      <c r="R191" s="350"/>
      <c r="S191" s="424"/>
      <c r="T191" s="316"/>
    </row>
    <row r="192" spans="2:20" s="314" customFormat="1" ht="10.7" customHeight="1">
      <c r="B192" s="201" t="s">
        <v>89</v>
      </c>
      <c r="C192" s="342"/>
      <c r="D192" s="360">
        <v>28</v>
      </c>
      <c r="E192" s="344">
        <f t="shared" ref="E192" si="10">D192*C192</f>
        <v>0</v>
      </c>
      <c r="F192" s="338"/>
      <c r="G192" s="339"/>
      <c r="H192" s="201"/>
      <c r="I192" s="339"/>
      <c r="J192" s="340" t="s">
        <v>43</v>
      </c>
      <c r="K192" s="340"/>
      <c r="L192" s="340"/>
      <c r="M192" s="341"/>
      <c r="O192" s="335"/>
      <c r="P192" s="340" t="s">
        <v>94</v>
      </c>
      <c r="Q192" s="340"/>
      <c r="R192" s="340"/>
      <c r="S192" s="341"/>
      <c r="T192" s="316"/>
    </row>
    <row r="193" spans="2:20" s="314" customFormat="1" ht="10.7" customHeight="1">
      <c r="B193" s="201" t="s">
        <v>174</v>
      </c>
      <c r="C193" s="342"/>
      <c r="D193" s="360">
        <v>35</v>
      </c>
      <c r="E193" s="344">
        <f>D193*C193</f>
        <v>0</v>
      </c>
      <c r="F193" s="338"/>
      <c r="G193" s="339"/>
      <c r="H193" s="201"/>
      <c r="I193" s="339"/>
      <c r="J193" s="201" t="s">
        <v>116</v>
      </c>
      <c r="K193" s="342"/>
      <c r="L193" s="360">
        <v>26</v>
      </c>
      <c r="M193" s="344">
        <f>L193*K193</f>
        <v>0</v>
      </c>
      <c r="O193" s="335"/>
      <c r="P193" s="201" t="s">
        <v>201</v>
      </c>
      <c r="Q193" s="342"/>
      <c r="R193" s="360">
        <v>25</v>
      </c>
      <c r="S193" s="344">
        <f>R193*Q193</f>
        <v>0</v>
      </c>
      <c r="T193" s="316"/>
    </row>
    <row r="194" spans="2:20" s="314" customFormat="1" ht="10.7" customHeight="1">
      <c r="B194" s="201" t="s">
        <v>250</v>
      </c>
      <c r="C194" s="342"/>
      <c r="D194" s="360">
        <v>32</v>
      </c>
      <c r="E194" s="344">
        <f>D194*C194</f>
        <v>0</v>
      </c>
      <c r="F194" s="338"/>
      <c r="G194" s="339"/>
      <c r="H194" s="201"/>
      <c r="I194" s="339"/>
      <c r="O194" s="335"/>
      <c r="P194" s="201" t="s">
        <v>202</v>
      </c>
      <c r="Q194" s="342"/>
      <c r="R194" s="360">
        <v>25</v>
      </c>
      <c r="S194" s="344">
        <f>R194*Q194</f>
        <v>0</v>
      </c>
      <c r="T194" s="316"/>
    </row>
    <row r="195" spans="2:20" s="314" customFormat="1" ht="10.7" customHeight="1">
      <c r="C195" s="357"/>
      <c r="D195" s="360"/>
      <c r="E195" s="355"/>
      <c r="F195" s="338"/>
      <c r="G195" s="339"/>
      <c r="H195" s="201"/>
      <c r="I195" s="339"/>
      <c r="J195" s="340" t="s">
        <v>55</v>
      </c>
      <c r="K195" s="340"/>
      <c r="L195" s="340"/>
      <c r="M195" s="341"/>
      <c r="O195" s="335"/>
      <c r="P195" s="314" t="s">
        <v>480</v>
      </c>
      <c r="Q195" s="342"/>
      <c r="R195" s="360">
        <v>26</v>
      </c>
      <c r="S195" s="344">
        <f>R195*Q195</f>
        <v>0</v>
      </c>
      <c r="T195" s="316"/>
    </row>
    <row r="196" spans="2:20" s="314" customFormat="1" ht="10.7" customHeight="1">
      <c r="B196" s="340" t="s">
        <v>517</v>
      </c>
      <c r="F196" s="338"/>
      <c r="G196" s="339"/>
      <c r="H196" s="201"/>
      <c r="I196" s="339"/>
      <c r="J196" s="201" t="s">
        <v>118</v>
      </c>
      <c r="K196" s="342"/>
      <c r="L196" s="360">
        <v>32</v>
      </c>
      <c r="M196" s="344">
        <f>L196*K196</f>
        <v>0</v>
      </c>
      <c r="O196" s="335"/>
      <c r="T196" s="316"/>
    </row>
    <row r="197" spans="2:20" s="314" customFormat="1" ht="10.7" customHeight="1">
      <c r="B197" s="314" t="s">
        <v>425</v>
      </c>
      <c r="C197" s="342"/>
      <c r="D197" s="360">
        <v>24.5</v>
      </c>
      <c r="E197" s="344">
        <f>D197*C197</f>
        <v>0</v>
      </c>
      <c r="F197" s="338"/>
      <c r="G197" s="339"/>
      <c r="H197" s="201"/>
      <c r="I197" s="339"/>
      <c r="J197" s="201" t="s">
        <v>117</v>
      </c>
      <c r="K197" s="201"/>
      <c r="L197" s="392"/>
      <c r="M197" s="355"/>
      <c r="O197" s="335"/>
      <c r="P197" s="358" t="s">
        <v>420</v>
      </c>
      <c r="Q197" s="358"/>
      <c r="R197" s="358"/>
      <c r="S197" s="358"/>
      <c r="T197" s="316"/>
    </row>
    <row r="198" spans="2:20" s="314" customFormat="1" ht="10.7" customHeight="1">
      <c r="F198" s="338"/>
      <c r="G198" s="339"/>
      <c r="H198" s="201"/>
      <c r="I198" s="339"/>
      <c r="J198" s="340" t="s">
        <v>401</v>
      </c>
      <c r="O198" s="335"/>
      <c r="P198" s="336" t="s">
        <v>310</v>
      </c>
      <c r="Q198" s="336"/>
      <c r="R198" s="336"/>
      <c r="S198" s="337"/>
      <c r="T198" s="316"/>
    </row>
    <row r="199" spans="2:20" s="314" customFormat="1" ht="10.7" customHeight="1">
      <c r="B199" s="340" t="s">
        <v>43</v>
      </c>
      <c r="C199" s="340"/>
      <c r="D199" s="340"/>
      <c r="E199" s="341"/>
      <c r="F199" s="338"/>
      <c r="G199" s="339"/>
      <c r="H199" s="201"/>
      <c r="I199" s="339"/>
      <c r="J199" s="201" t="s">
        <v>354</v>
      </c>
      <c r="K199" s="342"/>
      <c r="L199" s="360">
        <v>20</v>
      </c>
      <c r="M199" s="344">
        <f>L199*K199</f>
        <v>0</v>
      </c>
      <c r="O199" s="335"/>
      <c r="P199" s="201" t="s">
        <v>221</v>
      </c>
      <c r="Q199" s="342"/>
      <c r="R199" s="414">
        <v>16.5</v>
      </c>
      <c r="S199" s="344">
        <f t="shared" ref="S199:S212" si="11">SUM(Q199*R199)</f>
        <v>0</v>
      </c>
      <c r="T199" s="316"/>
    </row>
    <row r="200" spans="2:20" s="314" customFormat="1" ht="10.7" customHeight="1">
      <c r="B200" s="201" t="s">
        <v>251</v>
      </c>
      <c r="C200" s="342"/>
      <c r="D200" s="360">
        <v>35</v>
      </c>
      <c r="E200" s="344">
        <f>D200*C200</f>
        <v>0</v>
      </c>
      <c r="F200" s="338"/>
      <c r="G200" s="339"/>
      <c r="H200" s="201"/>
      <c r="I200" s="339"/>
      <c r="J200" s="201" t="s">
        <v>355</v>
      </c>
      <c r="K200" s="342"/>
      <c r="L200" s="360">
        <v>20</v>
      </c>
      <c r="M200" s="344">
        <f>L200*K200</f>
        <v>0</v>
      </c>
      <c r="O200" s="335"/>
      <c r="P200" s="201" t="s">
        <v>222</v>
      </c>
      <c r="Q200" s="342"/>
      <c r="R200" s="414">
        <v>16.5</v>
      </c>
      <c r="S200" s="344">
        <f t="shared" si="11"/>
        <v>0</v>
      </c>
      <c r="T200" s="316"/>
    </row>
    <row r="201" spans="2:20" s="314" customFormat="1" ht="10.7" customHeight="1">
      <c r="F201" s="338"/>
      <c r="G201" s="339"/>
      <c r="H201" s="201"/>
      <c r="I201" s="339"/>
      <c r="O201" s="335"/>
      <c r="P201" s="201" t="s">
        <v>223</v>
      </c>
      <c r="Q201" s="342"/>
      <c r="R201" s="414">
        <v>16.5</v>
      </c>
      <c r="S201" s="344">
        <f t="shared" si="11"/>
        <v>0</v>
      </c>
      <c r="T201" s="316"/>
    </row>
    <row r="202" spans="2:20" s="314" customFormat="1" ht="10.7" customHeight="1">
      <c r="F202" s="338"/>
      <c r="G202" s="339"/>
      <c r="H202" s="201"/>
      <c r="I202" s="339"/>
      <c r="J202" s="340" t="s">
        <v>48</v>
      </c>
      <c r="K202" s="340"/>
      <c r="L202" s="340"/>
      <c r="M202" s="341"/>
      <c r="O202" s="335"/>
      <c r="P202" s="201" t="s">
        <v>224</v>
      </c>
      <c r="Q202" s="342"/>
      <c r="R202" s="414">
        <v>16.5</v>
      </c>
      <c r="S202" s="344">
        <f t="shared" si="11"/>
        <v>0</v>
      </c>
      <c r="T202" s="316"/>
    </row>
    <row r="203" spans="2:20" s="314" customFormat="1" ht="10.7" customHeight="1">
      <c r="B203" s="473" t="s">
        <v>102</v>
      </c>
      <c r="C203" s="473"/>
      <c r="D203" s="473"/>
      <c r="E203" s="473"/>
      <c r="F203" s="338"/>
      <c r="G203" s="339"/>
      <c r="H203" s="201"/>
      <c r="I203" s="339"/>
      <c r="J203" s="201" t="s">
        <v>274</v>
      </c>
      <c r="K203" s="342"/>
      <c r="L203" s="360">
        <v>21.5</v>
      </c>
      <c r="M203" s="344">
        <f>L203*K203</f>
        <v>0</v>
      </c>
      <c r="O203" s="335"/>
      <c r="P203" s="201" t="s">
        <v>225</v>
      </c>
      <c r="Q203" s="342"/>
      <c r="R203" s="414">
        <v>16.5</v>
      </c>
      <c r="S203" s="344">
        <f t="shared" si="11"/>
        <v>0</v>
      </c>
      <c r="T203" s="316"/>
    </row>
    <row r="204" spans="2:20" s="314" customFormat="1" ht="10.7" customHeight="1">
      <c r="B204" s="336"/>
      <c r="C204" s="201"/>
      <c r="D204" s="392"/>
      <c r="E204" s="355"/>
      <c r="F204" s="338"/>
      <c r="G204" s="339"/>
      <c r="H204" s="201"/>
      <c r="I204" s="339"/>
      <c r="O204" s="335"/>
      <c r="P204" s="201" t="s">
        <v>226</v>
      </c>
      <c r="Q204" s="342"/>
      <c r="R204" s="414">
        <v>16.5</v>
      </c>
      <c r="S204" s="344">
        <f t="shared" si="11"/>
        <v>0</v>
      </c>
      <c r="T204" s="316"/>
    </row>
    <row r="205" spans="2:20" s="314" customFormat="1" ht="10.7" customHeight="1">
      <c r="B205" s="465"/>
      <c r="C205" s="467"/>
      <c r="D205" s="474"/>
      <c r="E205" s="468"/>
      <c r="F205" s="338"/>
      <c r="G205" s="339"/>
      <c r="H205" s="338"/>
      <c r="I205" s="339"/>
      <c r="J205" s="340" t="s">
        <v>54</v>
      </c>
      <c r="K205" s="340"/>
      <c r="L205" s="340"/>
      <c r="M205" s="341"/>
      <c r="O205" s="335"/>
      <c r="P205" s="201" t="s">
        <v>227</v>
      </c>
      <c r="Q205" s="342"/>
      <c r="R205" s="414">
        <v>16.5</v>
      </c>
      <c r="S205" s="344">
        <f t="shared" si="11"/>
        <v>0</v>
      </c>
      <c r="T205" s="316"/>
    </row>
    <row r="206" spans="2:20" s="314" customFormat="1" ht="10.7" customHeight="1">
      <c r="B206" s="475"/>
      <c r="C206" s="475"/>
      <c r="D206" s="475"/>
      <c r="E206" s="475"/>
      <c r="F206" s="338"/>
      <c r="G206" s="339"/>
      <c r="H206" s="201"/>
      <c r="I206" s="339"/>
      <c r="J206" s="201" t="s">
        <v>180</v>
      </c>
      <c r="K206" s="342"/>
      <c r="L206" s="360">
        <v>32</v>
      </c>
      <c r="M206" s="344">
        <f t="shared" ref="M206:M219" si="12">L206*K206</f>
        <v>0</v>
      </c>
      <c r="O206" s="335"/>
      <c r="P206" s="201" t="s">
        <v>228</v>
      </c>
      <c r="Q206" s="342"/>
      <c r="R206" s="414">
        <v>16.5</v>
      </c>
      <c r="S206" s="344">
        <f t="shared" si="11"/>
        <v>0</v>
      </c>
      <c r="T206" s="316"/>
    </row>
    <row r="207" spans="2:20" s="314" customFormat="1" ht="10.7" customHeight="1">
      <c r="B207" s="475"/>
      <c r="C207" s="475"/>
      <c r="D207" s="475"/>
      <c r="E207" s="475"/>
      <c r="F207" s="338"/>
      <c r="G207" s="339"/>
      <c r="H207" s="201"/>
      <c r="I207" s="339"/>
      <c r="J207" s="201" t="s">
        <v>181</v>
      </c>
      <c r="K207" s="342"/>
      <c r="L207" s="360">
        <v>32</v>
      </c>
      <c r="M207" s="344">
        <f t="shared" si="12"/>
        <v>0</v>
      </c>
      <c r="O207" s="335"/>
      <c r="P207" s="201" t="s">
        <v>229</v>
      </c>
      <c r="Q207" s="342"/>
      <c r="R207" s="414">
        <v>16.5</v>
      </c>
      <c r="S207" s="344">
        <f t="shared" si="11"/>
        <v>0</v>
      </c>
      <c r="T207" s="316"/>
    </row>
    <row r="208" spans="2:20" s="314" customFormat="1" ht="10.7" customHeight="1">
      <c r="F208" s="338"/>
      <c r="G208" s="339"/>
      <c r="H208" s="201"/>
      <c r="I208" s="339"/>
      <c r="J208" s="201" t="s">
        <v>182</v>
      </c>
      <c r="K208" s="342"/>
      <c r="L208" s="360">
        <v>32</v>
      </c>
      <c r="M208" s="344">
        <f t="shared" si="12"/>
        <v>0</v>
      </c>
      <c r="O208" s="335"/>
      <c r="P208" s="201" t="s">
        <v>230</v>
      </c>
      <c r="Q208" s="342"/>
      <c r="R208" s="414">
        <v>16.5</v>
      </c>
      <c r="S208" s="344">
        <f t="shared" si="11"/>
        <v>0</v>
      </c>
      <c r="T208" s="316"/>
    </row>
    <row r="209" spans="6:20" s="314" customFormat="1" ht="10.7" customHeight="1">
      <c r="F209" s="338"/>
      <c r="G209" s="339"/>
      <c r="H209" s="201"/>
      <c r="I209" s="339"/>
      <c r="J209" s="201" t="s">
        <v>183</v>
      </c>
      <c r="K209" s="342"/>
      <c r="L209" s="360">
        <v>32</v>
      </c>
      <c r="M209" s="344">
        <f t="shared" si="12"/>
        <v>0</v>
      </c>
      <c r="O209" s="335"/>
      <c r="P209" s="201" t="s">
        <v>231</v>
      </c>
      <c r="Q209" s="342"/>
      <c r="R209" s="414">
        <v>16.5</v>
      </c>
      <c r="S209" s="344">
        <f t="shared" si="11"/>
        <v>0</v>
      </c>
      <c r="T209" s="316"/>
    </row>
    <row r="210" spans="6:20" s="314" customFormat="1" ht="10.7" customHeight="1">
      <c r="F210" s="338"/>
      <c r="G210" s="339"/>
      <c r="H210" s="201"/>
      <c r="I210" s="339"/>
      <c r="J210" s="201" t="s">
        <v>184</v>
      </c>
      <c r="K210" s="342"/>
      <c r="L210" s="360">
        <v>32</v>
      </c>
      <c r="M210" s="344">
        <f t="shared" si="12"/>
        <v>0</v>
      </c>
      <c r="O210" s="335"/>
      <c r="P210" s="201" t="s">
        <v>232</v>
      </c>
      <c r="Q210" s="342"/>
      <c r="R210" s="414">
        <v>16.5</v>
      </c>
      <c r="S210" s="344">
        <f t="shared" si="11"/>
        <v>0</v>
      </c>
      <c r="T210" s="316"/>
    </row>
    <row r="211" spans="6:20" s="314" customFormat="1" ht="10.7" customHeight="1">
      <c r="F211" s="338"/>
      <c r="G211" s="339"/>
      <c r="H211" s="201"/>
      <c r="I211" s="339"/>
      <c r="J211" s="201" t="s">
        <v>185</v>
      </c>
      <c r="K211" s="342"/>
      <c r="L211" s="360">
        <v>32</v>
      </c>
      <c r="M211" s="344">
        <f t="shared" si="12"/>
        <v>0</v>
      </c>
      <c r="O211" s="335"/>
      <c r="P211" s="201" t="s">
        <v>233</v>
      </c>
      <c r="Q211" s="342"/>
      <c r="R211" s="414">
        <v>16.5</v>
      </c>
      <c r="S211" s="344">
        <f t="shared" si="11"/>
        <v>0</v>
      </c>
      <c r="T211" s="316"/>
    </row>
    <row r="212" spans="6:20" s="314" customFormat="1" ht="10.7" customHeight="1">
      <c r="F212" s="338"/>
      <c r="G212" s="339"/>
      <c r="H212" s="201"/>
      <c r="I212" s="339"/>
      <c r="J212" s="201" t="s">
        <v>186</v>
      </c>
      <c r="K212" s="342"/>
      <c r="L212" s="360">
        <v>32</v>
      </c>
      <c r="M212" s="344">
        <f t="shared" si="12"/>
        <v>0</v>
      </c>
      <c r="O212" s="335"/>
      <c r="P212" s="201" t="s">
        <v>234</v>
      </c>
      <c r="Q212" s="342"/>
      <c r="R212" s="414">
        <v>16.5</v>
      </c>
      <c r="S212" s="344">
        <f t="shared" si="11"/>
        <v>0</v>
      </c>
      <c r="T212" s="316"/>
    </row>
    <row r="213" spans="6:20" s="314" customFormat="1" ht="10.7" customHeight="1">
      <c r="F213" s="338"/>
      <c r="G213" s="339"/>
      <c r="H213" s="201"/>
      <c r="I213" s="339"/>
      <c r="J213" s="201" t="s">
        <v>187</v>
      </c>
      <c r="K213" s="342"/>
      <c r="L213" s="360">
        <v>32</v>
      </c>
      <c r="M213" s="344">
        <f t="shared" si="12"/>
        <v>0</v>
      </c>
      <c r="O213" s="335"/>
      <c r="S213" s="318"/>
      <c r="T213" s="316"/>
    </row>
    <row r="214" spans="6:20" s="314" customFormat="1" ht="10.7" customHeight="1">
      <c r="F214" s="338"/>
      <c r="G214" s="201"/>
      <c r="H214" s="201"/>
      <c r="I214" s="339"/>
      <c r="J214" s="201" t="s">
        <v>188</v>
      </c>
      <c r="K214" s="342"/>
      <c r="L214" s="360">
        <v>32</v>
      </c>
      <c r="M214" s="344">
        <f t="shared" si="12"/>
        <v>0</v>
      </c>
      <c r="O214" s="335"/>
      <c r="P214" s="336" t="s">
        <v>311</v>
      </c>
      <c r="Q214" s="336"/>
      <c r="R214" s="425"/>
      <c r="S214" s="426"/>
      <c r="T214" s="316"/>
    </row>
    <row r="215" spans="6:20" s="314" customFormat="1" ht="10.7" customHeight="1">
      <c r="F215" s="338"/>
      <c r="G215" s="201"/>
      <c r="H215" s="201"/>
      <c r="I215" s="339"/>
      <c r="J215" s="201" t="s">
        <v>189</v>
      </c>
      <c r="K215" s="342"/>
      <c r="L215" s="360">
        <v>32</v>
      </c>
      <c r="M215" s="344">
        <f t="shared" si="12"/>
        <v>0</v>
      </c>
      <c r="O215" s="335"/>
      <c r="P215" s="201" t="s">
        <v>270</v>
      </c>
      <c r="Q215" s="342"/>
      <c r="R215" s="350">
        <v>16.5</v>
      </c>
      <c r="S215" s="351">
        <f t="shared" ref="S215:S223" si="13">SUM(Q215*R215)</f>
        <v>0</v>
      </c>
      <c r="T215" s="316"/>
    </row>
    <row r="216" spans="6:20" s="314" customFormat="1" ht="10.5" customHeight="1">
      <c r="F216" s="338"/>
      <c r="G216" s="201"/>
      <c r="H216" s="201"/>
      <c r="I216" s="339"/>
      <c r="J216" s="201" t="s">
        <v>190</v>
      </c>
      <c r="K216" s="342"/>
      <c r="L216" s="360">
        <v>32</v>
      </c>
      <c r="M216" s="344">
        <f t="shared" si="12"/>
        <v>0</v>
      </c>
      <c r="O216" s="335"/>
      <c r="P216" s="201" t="s">
        <v>217</v>
      </c>
      <c r="Q216" s="342"/>
      <c r="R216" s="350">
        <v>16.5</v>
      </c>
      <c r="S216" s="351">
        <f t="shared" si="13"/>
        <v>0</v>
      </c>
      <c r="T216" s="316"/>
    </row>
    <row r="217" spans="6:20" s="314" customFormat="1" ht="10.7" customHeight="1">
      <c r="F217" s="338"/>
      <c r="G217" s="201"/>
      <c r="H217" s="201"/>
      <c r="I217" s="339"/>
      <c r="J217" s="201" t="s">
        <v>191</v>
      </c>
      <c r="K217" s="342"/>
      <c r="L217" s="360">
        <v>32</v>
      </c>
      <c r="M217" s="344">
        <f t="shared" si="12"/>
        <v>0</v>
      </c>
      <c r="O217" s="335"/>
      <c r="P217" s="427" t="s">
        <v>214</v>
      </c>
      <c r="Q217" s="342"/>
      <c r="R217" s="350">
        <v>16.5</v>
      </c>
      <c r="S217" s="351">
        <f t="shared" si="13"/>
        <v>0</v>
      </c>
      <c r="T217" s="316"/>
    </row>
    <row r="218" spans="6:20" s="314" customFormat="1" ht="11.25" customHeight="1">
      <c r="F218" s="338"/>
      <c r="G218" s="201"/>
      <c r="H218" s="201"/>
      <c r="I218" s="339"/>
      <c r="J218" s="201" t="s">
        <v>192</v>
      </c>
      <c r="K218" s="342"/>
      <c r="L218" s="360">
        <v>32</v>
      </c>
      <c r="M218" s="344">
        <f t="shared" si="12"/>
        <v>0</v>
      </c>
      <c r="O218" s="335"/>
      <c r="P218" s="427" t="s">
        <v>218</v>
      </c>
      <c r="Q218" s="342"/>
      <c r="R218" s="350">
        <v>16.5</v>
      </c>
      <c r="S218" s="351">
        <f t="shared" si="13"/>
        <v>0</v>
      </c>
      <c r="T218" s="316"/>
    </row>
    <row r="219" spans="6:20" s="314" customFormat="1" ht="10.5" customHeight="1">
      <c r="F219" s="338"/>
      <c r="G219" s="201"/>
      <c r="H219" s="201"/>
      <c r="I219" s="339"/>
      <c r="J219" s="201" t="s">
        <v>193</v>
      </c>
      <c r="K219" s="342"/>
      <c r="L219" s="360">
        <v>32</v>
      </c>
      <c r="M219" s="344">
        <f t="shared" si="12"/>
        <v>0</v>
      </c>
      <c r="O219" s="335"/>
      <c r="P219" s="427" t="s">
        <v>215</v>
      </c>
      <c r="Q219" s="342"/>
      <c r="R219" s="350">
        <v>16.5</v>
      </c>
      <c r="S219" s="351">
        <f t="shared" si="13"/>
        <v>0</v>
      </c>
      <c r="T219" s="316"/>
    </row>
    <row r="220" spans="6:20" s="314" customFormat="1" ht="11.25" customHeight="1">
      <c r="F220" s="338"/>
      <c r="G220" s="201"/>
      <c r="H220" s="201"/>
      <c r="I220" s="339"/>
      <c r="O220" s="335"/>
      <c r="P220" s="427" t="s">
        <v>219</v>
      </c>
      <c r="Q220" s="342"/>
      <c r="R220" s="350">
        <v>16.5</v>
      </c>
      <c r="S220" s="351">
        <f t="shared" si="13"/>
        <v>0</v>
      </c>
      <c r="T220" s="316"/>
    </row>
    <row r="221" spans="6:20" s="314" customFormat="1" ht="10.7" customHeight="1">
      <c r="F221" s="338"/>
      <c r="G221" s="201"/>
      <c r="H221" s="201"/>
      <c r="I221" s="339"/>
      <c r="O221" s="335"/>
      <c r="P221" s="201" t="s">
        <v>216</v>
      </c>
      <c r="Q221" s="342"/>
      <c r="R221" s="350">
        <v>16.5</v>
      </c>
      <c r="S221" s="351">
        <f t="shared" si="13"/>
        <v>0</v>
      </c>
      <c r="T221" s="316"/>
    </row>
    <row r="222" spans="6:20" s="314" customFormat="1" ht="10.5" customHeight="1">
      <c r="F222" s="338"/>
      <c r="G222" s="201"/>
      <c r="H222" s="201"/>
      <c r="I222" s="339"/>
      <c r="O222" s="335"/>
      <c r="P222" s="427" t="s">
        <v>246</v>
      </c>
      <c r="Q222" s="342"/>
      <c r="R222" s="350">
        <v>16.5</v>
      </c>
      <c r="S222" s="351">
        <f t="shared" si="13"/>
        <v>0</v>
      </c>
      <c r="T222" s="316"/>
    </row>
    <row r="223" spans="6:20" s="314" customFormat="1" ht="10.5" customHeight="1">
      <c r="F223" s="338"/>
      <c r="G223" s="201"/>
      <c r="H223" s="201"/>
      <c r="I223" s="339"/>
      <c r="O223" s="335"/>
      <c r="P223" s="427" t="s">
        <v>220</v>
      </c>
      <c r="Q223" s="342"/>
      <c r="R223" s="350">
        <v>16.5</v>
      </c>
      <c r="S223" s="351">
        <f t="shared" si="13"/>
        <v>0</v>
      </c>
      <c r="T223" s="316"/>
    </row>
    <row r="224" spans="6:20" s="314" customFormat="1" ht="11.25" customHeight="1">
      <c r="F224" s="338"/>
      <c r="G224" s="201"/>
      <c r="H224" s="201"/>
      <c r="I224" s="339"/>
      <c r="O224" s="335"/>
      <c r="T224" s="316"/>
    </row>
    <row r="225" spans="2:20" s="314" customFormat="1" ht="10.7" customHeight="1">
      <c r="F225" s="338"/>
      <c r="G225" s="201"/>
      <c r="H225" s="201"/>
      <c r="I225" s="339"/>
      <c r="O225" s="335"/>
      <c r="P225" s="428" t="s">
        <v>351</v>
      </c>
      <c r="Q225" s="429"/>
      <c r="R225" s="429"/>
      <c r="S225" s="429"/>
      <c r="T225" s="316"/>
    </row>
    <row r="226" spans="2:20" s="314" customFormat="1" ht="10.7" customHeight="1">
      <c r="F226" s="338"/>
      <c r="G226" s="201"/>
      <c r="H226" s="201"/>
      <c r="I226" s="339"/>
      <c r="O226" s="335"/>
      <c r="P226" s="430" t="s">
        <v>352</v>
      </c>
      <c r="Q226" s="431"/>
      <c r="R226" s="432">
        <v>14.5</v>
      </c>
      <c r="S226" s="433">
        <v>0</v>
      </c>
      <c r="T226" s="316"/>
    </row>
    <row r="227" spans="2:20" s="314" customFormat="1" ht="10.7" customHeight="1">
      <c r="F227" s="338"/>
      <c r="G227" s="201"/>
      <c r="H227" s="201"/>
      <c r="I227" s="339"/>
      <c r="J227" s="201"/>
      <c r="K227" s="357"/>
      <c r="L227" s="360"/>
      <c r="M227" s="355"/>
      <c r="O227" s="335"/>
      <c r="P227" s="430" t="s">
        <v>353</v>
      </c>
      <c r="Q227" s="431"/>
      <c r="R227" s="432">
        <v>14.5</v>
      </c>
      <c r="S227" s="433">
        <v>0</v>
      </c>
      <c r="T227" s="316"/>
    </row>
    <row r="228" spans="2:20" s="314" customFormat="1" ht="10.7" customHeight="1">
      <c r="F228" s="338"/>
      <c r="G228" s="201"/>
      <c r="H228" s="201"/>
      <c r="I228" s="339"/>
      <c r="O228" s="335"/>
      <c r="P228" s="314" t="s">
        <v>487</v>
      </c>
      <c r="Q228" s="431"/>
      <c r="R228" s="432">
        <v>14.5</v>
      </c>
      <c r="S228" s="433">
        <v>0</v>
      </c>
      <c r="T228" s="316"/>
    </row>
    <row r="229" spans="2:20" s="314" customFormat="1" ht="10.7" customHeight="1">
      <c r="F229" s="338"/>
      <c r="G229" s="201"/>
      <c r="H229" s="201"/>
      <c r="I229" s="339"/>
      <c r="O229" s="335"/>
      <c r="T229" s="316"/>
    </row>
    <row r="230" spans="2:20" s="314" customFormat="1" ht="10.7" customHeight="1">
      <c r="F230" s="338"/>
      <c r="G230" s="201"/>
      <c r="H230" s="201"/>
      <c r="I230" s="339"/>
      <c r="J230" s="340"/>
      <c r="K230" s="340"/>
      <c r="L230" s="340"/>
      <c r="M230" s="341"/>
      <c r="O230" s="335"/>
      <c r="T230" s="316"/>
    </row>
    <row r="231" spans="2:20" s="314" customFormat="1" ht="10.7" customHeight="1">
      <c r="F231" s="338"/>
      <c r="G231" s="201"/>
      <c r="H231" s="201"/>
      <c r="I231" s="339"/>
      <c r="J231" s="201"/>
      <c r="K231" s="357"/>
      <c r="L231" s="360"/>
      <c r="M231" s="355"/>
      <c r="O231" s="335"/>
      <c r="T231" s="316"/>
    </row>
    <row r="232" spans="2:20" s="314" customFormat="1" ht="10.7" customHeight="1">
      <c r="F232" s="338"/>
      <c r="G232" s="201"/>
      <c r="H232" s="201"/>
      <c r="I232" s="339"/>
      <c r="M232" s="318"/>
      <c r="O232" s="335"/>
      <c r="T232" s="316"/>
    </row>
    <row r="233" spans="2:20" s="314" customFormat="1" ht="10.7" customHeight="1">
      <c r="B233" s="359"/>
      <c r="C233" s="201"/>
      <c r="D233" s="201"/>
      <c r="E233" s="355"/>
      <c r="F233" s="334"/>
      <c r="G233" s="335"/>
      <c r="I233" s="335"/>
      <c r="M233" s="318"/>
      <c r="O233" s="335"/>
      <c r="S233" s="318"/>
      <c r="T233" s="316"/>
    </row>
    <row r="234" spans="2:20" ht="10.5" customHeight="1">
      <c r="B234" s="35" t="s">
        <v>513</v>
      </c>
      <c r="C234" s="31"/>
      <c r="D234" s="31"/>
      <c r="E234" s="87"/>
      <c r="F234" s="201"/>
      <c r="G234" s="31"/>
      <c r="H234" s="31"/>
      <c r="I234" s="374"/>
      <c r="J234" s="31"/>
      <c r="K234" s="31"/>
      <c r="L234" s="35" t="s">
        <v>67</v>
      </c>
      <c r="M234" s="87"/>
      <c r="N234" s="31"/>
      <c r="O234" s="374"/>
      <c r="P234" s="31"/>
      <c r="Q234" s="35" t="s">
        <v>65</v>
      </c>
      <c r="R234" s="31"/>
      <c r="S234" s="87"/>
    </row>
    <row r="235" spans="2:20" s="314" customFormat="1" ht="4.5" customHeight="1">
      <c r="D235" s="371"/>
      <c r="E235" s="372"/>
      <c r="F235" s="6"/>
      <c r="G235" s="371"/>
      <c r="H235" s="406"/>
      <c r="I235" s="406"/>
      <c r="J235" s="371"/>
      <c r="K235" s="371"/>
      <c r="L235" s="371"/>
      <c r="M235" s="372"/>
      <c r="N235" s="406"/>
      <c r="O235" s="406"/>
      <c r="P235" s="371"/>
      <c r="S235" s="318"/>
      <c r="T235" s="316"/>
    </row>
    <row r="236" spans="2:20" s="322" customFormat="1" ht="21.75" customHeight="1">
      <c r="B236" s="319" t="s">
        <v>30</v>
      </c>
      <c r="C236" s="320"/>
      <c r="D236" s="320"/>
      <c r="E236" s="320"/>
      <c r="F236" s="320"/>
      <c r="G236" s="320"/>
      <c r="H236" s="320"/>
      <c r="I236" s="320"/>
      <c r="J236" s="320"/>
      <c r="K236" s="320"/>
      <c r="L236" s="320"/>
      <c r="M236" s="320"/>
      <c r="N236" s="320"/>
      <c r="O236" s="320"/>
      <c r="P236" s="320"/>
      <c r="Q236" s="320"/>
      <c r="R236" s="320"/>
      <c r="S236" s="321"/>
      <c r="T236" s="316"/>
    </row>
    <row r="237" spans="2:20" ht="3" customHeight="1">
      <c r="F237" s="434"/>
      <c r="J237" s="434"/>
      <c r="K237" s="434"/>
      <c r="L237" s="434"/>
      <c r="M237" s="435"/>
      <c r="P237" s="314"/>
      <c r="Q237" s="314"/>
      <c r="R237" s="314"/>
      <c r="S237" s="318"/>
    </row>
    <row r="238" spans="2:20" ht="12">
      <c r="B238" s="324" t="s">
        <v>60</v>
      </c>
      <c r="C238" s="324"/>
      <c r="D238" s="324"/>
      <c r="E238" s="324"/>
      <c r="G238" s="315"/>
      <c r="J238" s="436" t="s">
        <v>60</v>
      </c>
      <c r="K238" s="436"/>
      <c r="L238" s="436"/>
      <c r="M238" s="436"/>
      <c r="N238" s="315"/>
      <c r="P238" s="436" t="s">
        <v>60</v>
      </c>
      <c r="Q238" s="436"/>
      <c r="R238" s="436"/>
      <c r="S238" s="436"/>
    </row>
    <row r="239" spans="2:20" s="333" customFormat="1" ht="8.25" customHeight="1">
      <c r="B239" s="201" t="s">
        <v>79</v>
      </c>
      <c r="C239" s="393" t="s">
        <v>57</v>
      </c>
      <c r="D239" s="393" t="s">
        <v>58</v>
      </c>
      <c r="E239" s="411" t="s">
        <v>59</v>
      </c>
      <c r="F239" s="437"/>
      <c r="G239" s="413"/>
      <c r="H239" s="359"/>
      <c r="I239" s="413"/>
      <c r="J239" s="201" t="s">
        <v>79</v>
      </c>
      <c r="K239" s="393" t="s">
        <v>57</v>
      </c>
      <c r="L239" s="393" t="s">
        <v>58</v>
      </c>
      <c r="M239" s="411" t="s">
        <v>59</v>
      </c>
      <c r="N239" s="413"/>
      <c r="O239" s="413"/>
      <c r="P239" s="201" t="s">
        <v>79</v>
      </c>
      <c r="Q239" s="393" t="s">
        <v>57</v>
      </c>
      <c r="R239" s="393" t="s">
        <v>58</v>
      </c>
      <c r="S239" s="411" t="s">
        <v>59</v>
      </c>
      <c r="T239" s="316"/>
    </row>
    <row r="240" spans="2:20" s="314" customFormat="1" ht="13.5">
      <c r="B240" s="408" t="s">
        <v>102</v>
      </c>
      <c r="C240" s="408"/>
      <c r="D240" s="408"/>
      <c r="E240" s="408"/>
      <c r="F240" s="438"/>
      <c r="G240" s="335"/>
      <c r="I240" s="335"/>
      <c r="J240" s="408" t="s">
        <v>104</v>
      </c>
      <c r="K240" s="408"/>
      <c r="L240" s="408"/>
      <c r="M240" s="408"/>
      <c r="N240" s="335"/>
      <c r="O240" s="335"/>
      <c r="P240" s="408" t="s">
        <v>104</v>
      </c>
      <c r="Q240" s="408"/>
      <c r="R240" s="408"/>
      <c r="S240" s="408"/>
      <c r="T240" s="316"/>
    </row>
    <row r="241" spans="2:20" s="314" customFormat="1" ht="10.5" customHeight="1">
      <c r="B241" s="340" t="s">
        <v>56</v>
      </c>
      <c r="C241" s="340"/>
      <c r="D241" s="340"/>
      <c r="E241" s="341"/>
      <c r="F241" s="338"/>
      <c r="G241" s="339"/>
      <c r="H241" s="201"/>
      <c r="I241" s="339"/>
      <c r="J241" s="336" t="s">
        <v>14</v>
      </c>
      <c r="K241" s="340"/>
      <c r="L241" s="340"/>
      <c r="M241" s="341"/>
      <c r="N241" s="201"/>
      <c r="O241" s="339"/>
      <c r="P241" s="340" t="s">
        <v>93</v>
      </c>
      <c r="Q241" s="201"/>
      <c r="R241" s="360"/>
      <c r="S241" s="355"/>
      <c r="T241" s="316"/>
    </row>
    <row r="242" spans="2:20" s="314" customFormat="1" ht="10.5" customHeight="1">
      <c r="B242" s="314" t="s">
        <v>266</v>
      </c>
      <c r="C242" s="342"/>
      <c r="D242" s="360">
        <v>8</v>
      </c>
      <c r="E242" s="344">
        <f t="shared" ref="E242" si="14">D242*C242</f>
        <v>0</v>
      </c>
      <c r="F242" s="338"/>
      <c r="G242" s="339"/>
      <c r="H242" s="201"/>
      <c r="I242" s="339"/>
      <c r="J242" s="201" t="s">
        <v>110</v>
      </c>
      <c r="K242" s="342"/>
      <c r="L242" s="360">
        <v>19</v>
      </c>
      <c r="M242" s="344">
        <f>L242*K242</f>
        <v>0</v>
      </c>
      <c r="N242" s="201"/>
      <c r="O242" s="339"/>
      <c r="P242" s="201" t="s">
        <v>16</v>
      </c>
      <c r="Q242" s="342"/>
      <c r="R242" s="360">
        <v>21</v>
      </c>
      <c r="S242" s="344">
        <f t="shared" ref="S242:S245" si="15">R242*Q242</f>
        <v>0</v>
      </c>
      <c r="T242" s="316"/>
    </row>
    <row r="243" spans="2:20" s="314" customFormat="1" ht="10.5" customHeight="1">
      <c r="B243" s="201" t="s">
        <v>24</v>
      </c>
      <c r="C243" s="342"/>
      <c r="D243" s="360">
        <v>17.5</v>
      </c>
      <c r="E243" s="344">
        <f>D243*C243</f>
        <v>0</v>
      </c>
      <c r="F243" s="338"/>
      <c r="G243" s="339"/>
      <c r="H243" s="201"/>
      <c r="I243" s="339"/>
      <c r="J243" s="201" t="s">
        <v>111</v>
      </c>
      <c r="K243" s="342"/>
      <c r="L243" s="360">
        <v>19</v>
      </c>
      <c r="M243" s="344">
        <f>L243*K243</f>
        <v>0</v>
      </c>
      <c r="N243" s="201"/>
      <c r="O243" s="339"/>
      <c r="P243" s="201" t="s">
        <v>17</v>
      </c>
      <c r="Q243" s="342"/>
      <c r="R243" s="360">
        <v>21</v>
      </c>
      <c r="S243" s="344">
        <f t="shared" si="15"/>
        <v>0</v>
      </c>
      <c r="T243" s="316"/>
    </row>
    <row r="244" spans="2:20" s="314" customFormat="1" ht="10.7" customHeight="1">
      <c r="B244" s="201" t="s">
        <v>313</v>
      </c>
      <c r="C244" s="439"/>
      <c r="D244" s="369">
        <v>6</v>
      </c>
      <c r="E244" s="344">
        <f>D244*C244</f>
        <v>0</v>
      </c>
      <c r="F244" s="338"/>
      <c r="G244" s="339"/>
      <c r="H244" s="201"/>
      <c r="I244" s="339"/>
      <c r="J244" s="201" t="s">
        <v>112</v>
      </c>
      <c r="K244" s="342"/>
      <c r="L244" s="360">
        <v>19</v>
      </c>
      <c r="M244" s="344">
        <f>L244*K244</f>
        <v>0</v>
      </c>
      <c r="N244" s="201"/>
      <c r="O244" s="339"/>
      <c r="P244" s="201" t="s">
        <v>18</v>
      </c>
      <c r="Q244" s="342"/>
      <c r="R244" s="360">
        <v>21</v>
      </c>
      <c r="S244" s="344">
        <f t="shared" si="15"/>
        <v>0</v>
      </c>
      <c r="T244" s="316"/>
    </row>
    <row r="245" spans="2:20" s="314" customFormat="1" ht="11.25" customHeight="1">
      <c r="F245" s="338"/>
      <c r="G245" s="339"/>
      <c r="H245" s="201"/>
      <c r="I245" s="339"/>
      <c r="J245" s="201" t="s">
        <v>400</v>
      </c>
      <c r="K245" s="342"/>
      <c r="L245" s="360">
        <v>19</v>
      </c>
      <c r="M245" s="344">
        <f>L245*K245</f>
        <v>0</v>
      </c>
      <c r="N245" s="201"/>
      <c r="O245" s="339"/>
      <c r="P245" s="201" t="s">
        <v>19</v>
      </c>
      <c r="Q245" s="342"/>
      <c r="R245" s="360">
        <v>21</v>
      </c>
      <c r="S245" s="344">
        <f t="shared" si="15"/>
        <v>0</v>
      </c>
      <c r="T245" s="316"/>
    </row>
    <row r="246" spans="2:20" s="314" customFormat="1" ht="10.7" customHeight="1">
      <c r="B246" s="358" t="s">
        <v>489</v>
      </c>
      <c r="C246" s="358"/>
      <c r="D246" s="358"/>
      <c r="E246" s="358"/>
      <c r="F246" s="338"/>
      <c r="G246" s="339"/>
      <c r="H246" s="201"/>
      <c r="I246" s="339"/>
      <c r="N246" s="201"/>
      <c r="O246" s="339"/>
      <c r="P246" s="201" t="s">
        <v>419</v>
      </c>
      <c r="Q246" s="342"/>
      <c r="R246" s="360">
        <v>21</v>
      </c>
      <c r="S246" s="344">
        <f>R246*Q247</f>
        <v>0</v>
      </c>
      <c r="T246" s="316"/>
    </row>
    <row r="247" spans="2:20" s="314" customFormat="1" ht="15" customHeight="1">
      <c r="B247" s="389" t="s">
        <v>427</v>
      </c>
      <c r="C247" s="361"/>
      <c r="D247" s="440"/>
      <c r="E247" s="420"/>
      <c r="F247" s="338"/>
      <c r="G247" s="339"/>
      <c r="H247" s="201"/>
      <c r="I247" s="339"/>
      <c r="J247" s="336" t="s">
        <v>483</v>
      </c>
      <c r="N247" s="201"/>
      <c r="O247" s="339"/>
      <c r="P247" s="314" t="s">
        <v>482</v>
      </c>
      <c r="Q247" s="342"/>
      <c r="R247" s="360">
        <v>21</v>
      </c>
      <c r="S247" s="344">
        <f t="shared" ref="S247:S248" si="16">R247*Q248</f>
        <v>0</v>
      </c>
      <c r="T247" s="316"/>
    </row>
    <row r="248" spans="2:20" s="314" customFormat="1" ht="10.7" customHeight="1">
      <c r="B248" s="201" t="s">
        <v>428</v>
      </c>
      <c r="C248" s="342"/>
      <c r="D248" s="360">
        <v>21</v>
      </c>
      <c r="E248" s="344">
        <f>D248*C248</f>
        <v>0</v>
      </c>
      <c r="F248" s="338"/>
      <c r="G248" s="339"/>
      <c r="H248" s="201"/>
      <c r="I248" s="339"/>
      <c r="J248" s="201" t="s">
        <v>391</v>
      </c>
      <c r="K248" s="342"/>
      <c r="L248" s="360">
        <v>19</v>
      </c>
      <c r="M248" s="344">
        <f>L248*K248</f>
        <v>0</v>
      </c>
      <c r="N248" s="201"/>
      <c r="O248" s="339"/>
      <c r="P248" s="201" t="s">
        <v>20</v>
      </c>
      <c r="Q248" s="342"/>
      <c r="R248" s="360">
        <v>21</v>
      </c>
      <c r="S248" s="344">
        <f t="shared" si="16"/>
        <v>0</v>
      </c>
      <c r="T248" s="316"/>
    </row>
    <row r="249" spans="2:20" s="314" customFormat="1" ht="10.7" customHeight="1">
      <c r="B249" s="201" t="s">
        <v>429</v>
      </c>
      <c r="C249" s="342"/>
      <c r="D249" s="360">
        <v>21</v>
      </c>
      <c r="E249" s="344">
        <f t="shared" ref="E249:E256" si="17">D249*C249</f>
        <v>0</v>
      </c>
      <c r="F249" s="338"/>
      <c r="G249" s="339"/>
      <c r="H249" s="201"/>
      <c r="I249" s="339"/>
      <c r="J249" s="201" t="s">
        <v>381</v>
      </c>
      <c r="K249" s="342"/>
      <c r="L249" s="360">
        <v>19</v>
      </c>
      <c r="M249" s="344">
        <f>L249*K249</f>
        <v>0</v>
      </c>
      <c r="N249" s="201"/>
      <c r="O249" s="339"/>
      <c r="P249" s="201" t="s">
        <v>399</v>
      </c>
      <c r="Q249" s="342"/>
      <c r="R249" s="360">
        <v>21</v>
      </c>
      <c r="S249" s="344">
        <f>R249*Q249</f>
        <v>0</v>
      </c>
      <c r="T249" s="316"/>
    </row>
    <row r="250" spans="2:20" s="314" customFormat="1" ht="10.5" customHeight="1">
      <c r="B250" s="201" t="s">
        <v>430</v>
      </c>
      <c r="C250" s="342"/>
      <c r="D250" s="360">
        <v>21</v>
      </c>
      <c r="E250" s="344">
        <f t="shared" si="17"/>
        <v>0</v>
      </c>
      <c r="F250" s="338"/>
      <c r="G250" s="339"/>
      <c r="H250" s="201"/>
      <c r="I250" s="339"/>
      <c r="J250" s="201" t="s">
        <v>384</v>
      </c>
      <c r="K250" s="342"/>
      <c r="L250" s="360">
        <v>19</v>
      </c>
      <c r="M250" s="344">
        <f>L250*K250</f>
        <v>0</v>
      </c>
      <c r="N250" s="201"/>
      <c r="O250" s="339"/>
      <c r="P250" s="201" t="s">
        <v>21</v>
      </c>
      <c r="Q250" s="342"/>
      <c r="R250" s="360">
        <v>21</v>
      </c>
      <c r="S250" s="344">
        <f>R250*Q250</f>
        <v>0</v>
      </c>
      <c r="T250" s="316"/>
    </row>
    <row r="251" spans="2:20" s="314" customFormat="1" ht="10.7" customHeight="1">
      <c r="B251" s="201" t="s">
        <v>431</v>
      </c>
      <c r="C251" s="342"/>
      <c r="D251" s="360">
        <v>21</v>
      </c>
      <c r="E251" s="344">
        <f t="shared" si="17"/>
        <v>0</v>
      </c>
      <c r="F251" s="338"/>
      <c r="G251" s="339"/>
      <c r="H251" s="201"/>
      <c r="I251" s="339"/>
      <c r="J251" s="201" t="s">
        <v>383</v>
      </c>
      <c r="K251" s="342"/>
      <c r="L251" s="360">
        <v>19</v>
      </c>
      <c r="M251" s="344">
        <f>L251*K251</f>
        <v>0</v>
      </c>
      <c r="N251" s="201"/>
      <c r="O251" s="339"/>
      <c r="P251" s="201" t="s">
        <v>0</v>
      </c>
      <c r="Q251" s="342"/>
      <c r="R251" s="360">
        <v>21</v>
      </c>
      <c r="S251" s="344">
        <f>R251*Q251</f>
        <v>0</v>
      </c>
      <c r="T251" s="316"/>
    </row>
    <row r="252" spans="2:20" s="314" customFormat="1" ht="10.7" customHeight="1">
      <c r="B252" s="201" t="s">
        <v>432</v>
      </c>
      <c r="C252" s="342"/>
      <c r="D252" s="360">
        <v>21</v>
      </c>
      <c r="E252" s="344">
        <f t="shared" si="17"/>
        <v>0</v>
      </c>
      <c r="F252" s="338"/>
      <c r="G252" s="339"/>
      <c r="H252" s="201"/>
      <c r="I252" s="339"/>
      <c r="J252" s="201" t="s">
        <v>382</v>
      </c>
      <c r="K252" s="342"/>
      <c r="L252" s="360">
        <v>19</v>
      </c>
      <c r="M252" s="344">
        <f>L252*K252</f>
        <v>0</v>
      </c>
      <c r="N252" s="201"/>
      <c r="O252" s="339"/>
      <c r="P252" s="314" t="s">
        <v>481</v>
      </c>
      <c r="Q252" s="342"/>
      <c r="R252" s="360">
        <v>21</v>
      </c>
      <c r="S252" s="344">
        <f t="shared" ref="S252:S253" si="18">R252*Q252</f>
        <v>0</v>
      </c>
      <c r="T252" s="316"/>
    </row>
    <row r="253" spans="2:20" s="314" customFormat="1" ht="10.7" customHeight="1">
      <c r="B253" s="201" t="s">
        <v>433</v>
      </c>
      <c r="C253" s="342"/>
      <c r="D253" s="360">
        <v>21</v>
      </c>
      <c r="E253" s="344">
        <f t="shared" si="17"/>
        <v>0</v>
      </c>
      <c r="F253" s="338"/>
      <c r="G253" s="339"/>
      <c r="H253" s="201"/>
      <c r="I253" s="339"/>
      <c r="N253" s="201"/>
      <c r="O253" s="339"/>
      <c r="P253" s="201" t="s">
        <v>22</v>
      </c>
      <c r="Q253" s="342"/>
      <c r="R253" s="360">
        <v>21</v>
      </c>
      <c r="S253" s="344">
        <f t="shared" si="18"/>
        <v>0</v>
      </c>
      <c r="T253" s="316"/>
    </row>
    <row r="254" spans="2:20" s="314" customFormat="1" ht="10.7" customHeight="1">
      <c r="B254" s="201" t="s">
        <v>434</v>
      </c>
      <c r="C254" s="342"/>
      <c r="D254" s="360">
        <v>21</v>
      </c>
      <c r="E254" s="344">
        <f t="shared" si="17"/>
        <v>0</v>
      </c>
      <c r="F254" s="338"/>
      <c r="G254" s="339"/>
      <c r="H254" s="201"/>
      <c r="I254" s="339"/>
      <c r="J254" s="336"/>
      <c r="K254" s="340"/>
      <c r="L254" s="340"/>
      <c r="M254" s="341"/>
      <c r="N254" s="201"/>
      <c r="O254" s="339"/>
      <c r="P254" s="201" t="s">
        <v>1</v>
      </c>
      <c r="Q254" s="441"/>
      <c r="R254" s="360">
        <v>21</v>
      </c>
      <c r="S254" s="344">
        <f>R254*Q254</f>
        <v>0</v>
      </c>
      <c r="T254" s="316"/>
    </row>
    <row r="255" spans="2:20" s="314" customFormat="1" ht="10.7" customHeight="1">
      <c r="B255" s="201" t="s">
        <v>435</v>
      </c>
      <c r="C255" s="342"/>
      <c r="D255" s="360">
        <v>21</v>
      </c>
      <c r="E255" s="344">
        <f t="shared" si="17"/>
        <v>0</v>
      </c>
      <c r="F255" s="338"/>
      <c r="G255" s="339"/>
      <c r="H255" s="201"/>
      <c r="I255" s="339"/>
      <c r="J255" s="336" t="s">
        <v>518</v>
      </c>
      <c r="K255" s="442"/>
      <c r="L255" s="440"/>
      <c r="M255" s="420"/>
      <c r="N255" s="201"/>
      <c r="O255" s="339"/>
      <c r="P255" s="201" t="s">
        <v>23</v>
      </c>
      <c r="Q255" s="342"/>
      <c r="R255" s="360">
        <v>21</v>
      </c>
      <c r="S255" s="344">
        <f>R255*Q255</f>
        <v>0</v>
      </c>
      <c r="T255" s="316"/>
    </row>
    <row r="256" spans="2:20" s="314" customFormat="1" ht="10.7" customHeight="1">
      <c r="B256" s="201" t="s">
        <v>436</v>
      </c>
      <c r="C256" s="342"/>
      <c r="D256" s="360">
        <v>21</v>
      </c>
      <c r="E256" s="344">
        <f t="shared" si="17"/>
        <v>0</v>
      </c>
      <c r="F256" s="338"/>
      <c r="G256" s="339"/>
      <c r="H256" s="201"/>
      <c r="I256" s="339"/>
      <c r="J256" s="201" t="s">
        <v>406</v>
      </c>
      <c r="K256" s="342"/>
      <c r="L256" s="360">
        <v>23</v>
      </c>
      <c r="M256" s="344">
        <f>L256*K256</f>
        <v>0</v>
      </c>
      <c r="N256" s="201"/>
      <c r="O256" s="339"/>
      <c r="P256" s="201" t="s">
        <v>2</v>
      </c>
      <c r="Q256" s="342"/>
      <c r="R256" s="360">
        <v>21</v>
      </c>
      <c r="S256" s="344">
        <f>R256*Q256</f>
        <v>0</v>
      </c>
      <c r="T256" s="316"/>
    </row>
    <row r="257" spans="2:20" s="314" customFormat="1" ht="10.5" customHeight="1">
      <c r="F257" s="338"/>
      <c r="G257" s="339"/>
      <c r="H257" s="201"/>
      <c r="I257" s="339"/>
      <c r="J257" s="201" t="s">
        <v>407</v>
      </c>
      <c r="K257" s="342"/>
      <c r="L257" s="360">
        <v>23</v>
      </c>
      <c r="M257" s="344">
        <f t="shared" ref="M257:M263" si="19">L257*K257</f>
        <v>0</v>
      </c>
      <c r="N257" s="201"/>
      <c r="O257" s="339"/>
      <c r="S257" s="318"/>
      <c r="T257" s="316"/>
    </row>
    <row r="258" spans="2:20" s="314" customFormat="1" ht="10.5" customHeight="1">
      <c r="B258" s="389" t="s">
        <v>519</v>
      </c>
      <c r="F258" s="338"/>
      <c r="G258" s="339"/>
      <c r="H258" s="201"/>
      <c r="I258" s="339"/>
      <c r="J258" s="201" t="s">
        <v>408</v>
      </c>
      <c r="K258" s="342"/>
      <c r="L258" s="360">
        <v>23</v>
      </c>
      <c r="M258" s="344">
        <f t="shared" si="19"/>
        <v>0</v>
      </c>
      <c r="N258" s="201"/>
      <c r="O258" s="339"/>
      <c r="P258" s="201"/>
      <c r="Q258" s="201"/>
      <c r="R258" s="201"/>
      <c r="S258" s="355"/>
      <c r="T258" s="316"/>
    </row>
    <row r="259" spans="2:20" s="314" customFormat="1" ht="10.5" customHeight="1">
      <c r="B259" s="201" t="s">
        <v>490</v>
      </c>
      <c r="C259" s="342"/>
      <c r="D259" s="360">
        <v>40</v>
      </c>
      <c r="E259" s="344">
        <f t="shared" ref="E259" si="20">D259*C259</f>
        <v>0</v>
      </c>
      <c r="F259" s="338"/>
      <c r="G259" s="339"/>
      <c r="H259" s="201"/>
      <c r="I259" s="339"/>
      <c r="J259" s="201" t="s">
        <v>409</v>
      </c>
      <c r="K259" s="342"/>
      <c r="L259" s="360">
        <v>23</v>
      </c>
      <c r="M259" s="344">
        <f t="shared" si="19"/>
        <v>0</v>
      </c>
      <c r="N259" s="201"/>
      <c r="O259" s="339"/>
      <c r="P259" s="336" t="s">
        <v>293</v>
      </c>
      <c r="Q259" s="443"/>
      <c r="S259" s="318"/>
    </row>
    <row r="260" spans="2:20" s="314" customFormat="1" ht="14.25" customHeight="1">
      <c r="F260" s="338"/>
      <c r="G260" s="339"/>
      <c r="H260" s="201"/>
      <c r="I260" s="339"/>
      <c r="J260" s="201" t="s">
        <v>410</v>
      </c>
      <c r="K260" s="342"/>
      <c r="L260" s="360">
        <v>23</v>
      </c>
      <c r="M260" s="344">
        <f t="shared" si="19"/>
        <v>0</v>
      </c>
      <c r="N260" s="201"/>
      <c r="O260" s="339"/>
      <c r="P260" s="201" t="s">
        <v>488</v>
      </c>
      <c r="Q260" s="342"/>
      <c r="R260" s="343">
        <v>16</v>
      </c>
      <c r="S260" s="344">
        <f>R260*Q260</f>
        <v>0</v>
      </c>
    </row>
    <row r="261" spans="2:20" s="314" customFormat="1" ht="10.7" customHeight="1">
      <c r="B261" s="336" t="s">
        <v>120</v>
      </c>
      <c r="C261" s="340"/>
      <c r="D261" s="340"/>
      <c r="E261" s="341"/>
      <c r="F261" s="338"/>
      <c r="G261" s="339"/>
      <c r="H261" s="201"/>
      <c r="I261" s="339"/>
      <c r="J261" s="201" t="s">
        <v>411</v>
      </c>
      <c r="K261" s="342"/>
      <c r="L261" s="360">
        <v>23</v>
      </c>
      <c r="M261" s="344">
        <f t="shared" si="19"/>
        <v>0</v>
      </c>
      <c r="N261" s="201"/>
      <c r="O261" s="339"/>
      <c r="S261" s="318"/>
    </row>
    <row r="262" spans="2:20" s="314" customFormat="1" ht="10.7" customHeight="1">
      <c r="B262" s="201" t="s">
        <v>203</v>
      </c>
      <c r="C262" s="342"/>
      <c r="D262" s="360">
        <v>19</v>
      </c>
      <c r="E262" s="344">
        <f>D262*C262</f>
        <v>0</v>
      </c>
      <c r="F262" s="338"/>
      <c r="G262" s="339"/>
      <c r="H262" s="201"/>
      <c r="I262" s="339"/>
      <c r="J262" s="201" t="s">
        <v>412</v>
      </c>
      <c r="K262" s="342"/>
      <c r="L262" s="360">
        <v>23</v>
      </c>
      <c r="M262" s="344">
        <f t="shared" si="19"/>
        <v>0</v>
      </c>
      <c r="N262" s="201"/>
      <c r="O262" s="339"/>
      <c r="S262" s="318"/>
    </row>
    <row r="263" spans="2:20" s="314" customFormat="1" ht="10.7" customHeight="1">
      <c r="D263" s="444"/>
      <c r="E263" s="341"/>
      <c r="F263" s="338"/>
      <c r="G263" s="339"/>
      <c r="H263" s="201"/>
      <c r="I263" s="339"/>
      <c r="J263" s="201" t="s">
        <v>461</v>
      </c>
      <c r="K263" s="342"/>
      <c r="L263" s="360">
        <v>23</v>
      </c>
      <c r="M263" s="344">
        <f t="shared" si="19"/>
        <v>0</v>
      </c>
      <c r="N263" s="201"/>
      <c r="O263" s="339"/>
      <c r="S263" s="318"/>
    </row>
    <row r="264" spans="2:20" s="314" customFormat="1" ht="14.25" customHeight="1">
      <c r="B264" s="336" t="s">
        <v>121</v>
      </c>
      <c r="C264" s="340"/>
      <c r="D264" s="340"/>
      <c r="E264" s="341"/>
      <c r="F264" s="338"/>
      <c r="G264" s="339"/>
      <c r="H264" s="201"/>
      <c r="I264" s="339"/>
      <c r="N264" s="201"/>
      <c r="O264" s="339"/>
      <c r="S264" s="318"/>
    </row>
    <row r="265" spans="2:20" s="314" customFormat="1" ht="10.7" customHeight="1">
      <c r="B265" s="201" t="s">
        <v>15</v>
      </c>
      <c r="C265" s="342"/>
      <c r="D265" s="360">
        <v>19</v>
      </c>
      <c r="E265" s="344">
        <f>D265*C265</f>
        <v>0</v>
      </c>
      <c r="F265" s="338"/>
      <c r="G265" s="339"/>
      <c r="H265" s="201"/>
      <c r="I265" s="339"/>
      <c r="N265" s="201"/>
      <c r="O265" s="339"/>
      <c r="S265" s="318"/>
    </row>
    <row r="266" spans="2:20" s="314" customFormat="1" ht="10.5" customHeight="1">
      <c r="B266" s="201"/>
      <c r="C266" s="357"/>
      <c r="D266" s="360"/>
      <c r="E266" s="355"/>
      <c r="F266" s="338"/>
      <c r="G266" s="339"/>
      <c r="H266" s="201"/>
      <c r="I266" s="339"/>
      <c r="J266" s="336" t="s">
        <v>49</v>
      </c>
      <c r="L266" s="444"/>
      <c r="M266" s="355"/>
      <c r="N266" s="201"/>
      <c r="O266" s="339"/>
      <c r="S266" s="318"/>
    </row>
    <row r="267" spans="2:20" s="314" customFormat="1" ht="10.7" customHeight="1">
      <c r="B267" s="362" t="s">
        <v>416</v>
      </c>
      <c r="C267" s="363"/>
      <c r="D267" s="364"/>
      <c r="E267" s="364"/>
      <c r="F267" s="338"/>
      <c r="G267" s="339"/>
      <c r="H267" s="201"/>
      <c r="I267" s="339"/>
      <c r="J267" s="314" t="s">
        <v>281</v>
      </c>
      <c r="K267" s="342"/>
      <c r="L267" s="360">
        <v>19</v>
      </c>
      <c r="M267" s="344">
        <f>L267*K267</f>
        <v>0</v>
      </c>
      <c r="N267" s="201"/>
      <c r="O267" s="339"/>
      <c r="R267" s="314" t="s">
        <v>122</v>
      </c>
      <c r="S267" s="318"/>
    </row>
    <row r="268" spans="2:20" s="314" customFormat="1" ht="10.7" customHeight="1">
      <c r="B268" s="365" t="s">
        <v>417</v>
      </c>
      <c r="C268" s="366"/>
      <c r="D268" s="367">
        <v>22</v>
      </c>
      <c r="E268" s="368">
        <v>0</v>
      </c>
      <c r="F268" s="338"/>
      <c r="G268" s="339"/>
      <c r="H268" s="201"/>
      <c r="I268" s="339"/>
      <c r="J268" s="201" t="s">
        <v>282</v>
      </c>
      <c r="K268" s="348"/>
      <c r="L268" s="360">
        <v>19</v>
      </c>
      <c r="M268" s="344">
        <f>L268*K268</f>
        <v>0</v>
      </c>
      <c r="N268" s="201"/>
      <c r="O268" s="339"/>
      <c r="P268" s="201"/>
      <c r="Q268" s="201"/>
      <c r="R268" s="356"/>
      <c r="S268" s="318"/>
    </row>
    <row r="269" spans="2:20" s="314" customFormat="1" ht="11.25" customHeight="1">
      <c r="B269" s="365" t="s">
        <v>418</v>
      </c>
      <c r="C269" s="366"/>
      <c r="D269" s="367">
        <v>22</v>
      </c>
      <c r="E269" s="368">
        <v>0</v>
      </c>
      <c r="F269" s="338"/>
      <c r="G269" s="339"/>
      <c r="H269" s="201"/>
      <c r="I269" s="339"/>
      <c r="N269" s="201"/>
      <c r="O269" s="339"/>
      <c r="P269" s="201"/>
      <c r="Q269" s="201"/>
      <c r="R269" s="356"/>
      <c r="S269" s="318"/>
    </row>
    <row r="270" spans="2:20" s="314" customFormat="1" ht="10.5" customHeight="1">
      <c r="F270" s="338"/>
      <c r="G270" s="339"/>
      <c r="H270" s="201"/>
      <c r="I270" s="339"/>
      <c r="J270" s="336" t="s">
        <v>485</v>
      </c>
      <c r="N270" s="201"/>
      <c r="O270" s="339"/>
      <c r="P270" s="201"/>
      <c r="Q270" s="201"/>
      <c r="R270" s="356"/>
      <c r="S270" s="318"/>
    </row>
    <row r="271" spans="2:20" s="314" customFormat="1" ht="11.25" customHeight="1">
      <c r="B271" s="389" t="s">
        <v>520</v>
      </c>
      <c r="F271" s="338"/>
      <c r="G271" s="339"/>
      <c r="H271" s="201"/>
      <c r="I271" s="339"/>
      <c r="J271" s="201" t="s">
        <v>369</v>
      </c>
      <c r="K271" s="348"/>
      <c r="L271" s="360">
        <v>19</v>
      </c>
      <c r="M271" s="344">
        <f t="shared" ref="M271:M275" si="21">L271*K271</f>
        <v>0</v>
      </c>
      <c r="N271" s="201"/>
      <c r="O271" s="339"/>
      <c r="P271" s="201"/>
      <c r="Q271" s="201"/>
      <c r="R271" s="356"/>
      <c r="S271" s="318"/>
    </row>
    <row r="272" spans="2:20" s="314" customFormat="1" ht="11.25" customHeight="1">
      <c r="B272" s="201" t="s">
        <v>499</v>
      </c>
      <c r="C272" s="342"/>
      <c r="D272" s="360">
        <v>18</v>
      </c>
      <c r="E272" s="344">
        <f t="shared" ref="E272" si="22">D272*C272</f>
        <v>0</v>
      </c>
      <c r="I272" s="335"/>
      <c r="J272" s="201" t="s">
        <v>370</v>
      </c>
      <c r="K272" s="348"/>
      <c r="L272" s="360">
        <v>19</v>
      </c>
      <c r="M272" s="344">
        <f t="shared" si="21"/>
        <v>0</v>
      </c>
      <c r="N272" s="201"/>
      <c r="O272" s="339"/>
      <c r="P272" s="201"/>
      <c r="Q272" s="201"/>
      <c r="R272" s="356"/>
      <c r="S272" s="318"/>
    </row>
    <row r="273" spans="6:19" s="314" customFormat="1" ht="11.25" customHeight="1">
      <c r="F273" s="338"/>
      <c r="G273" s="339"/>
      <c r="H273" s="201"/>
      <c r="I273" s="339"/>
      <c r="J273" s="201" t="s">
        <v>371</v>
      </c>
      <c r="K273" s="348"/>
      <c r="L273" s="360">
        <v>19</v>
      </c>
      <c r="M273" s="344">
        <f t="shared" si="21"/>
        <v>0</v>
      </c>
      <c r="N273" s="201"/>
      <c r="O273" s="339"/>
      <c r="P273" s="201"/>
      <c r="Q273" s="201"/>
      <c r="R273" s="356"/>
      <c r="S273" s="318"/>
    </row>
    <row r="274" spans="6:19" s="314" customFormat="1" ht="10.5" customHeight="1">
      <c r="F274" s="338"/>
      <c r="G274" s="339"/>
      <c r="H274" s="201"/>
      <c r="I274" s="339"/>
      <c r="J274" s="201" t="s">
        <v>372</v>
      </c>
      <c r="K274" s="348"/>
      <c r="L274" s="360">
        <v>19</v>
      </c>
      <c r="M274" s="344">
        <f t="shared" si="21"/>
        <v>0</v>
      </c>
      <c r="N274" s="201"/>
      <c r="O274" s="339"/>
      <c r="P274" s="201"/>
      <c r="Q274" s="201"/>
      <c r="R274" s="356"/>
      <c r="S274" s="318"/>
    </row>
    <row r="275" spans="6:19" s="314" customFormat="1" ht="10.7" customHeight="1">
      <c r="F275" s="338"/>
      <c r="G275" s="339"/>
      <c r="H275" s="201"/>
      <c r="I275" s="339"/>
      <c r="J275" s="201" t="s">
        <v>373</v>
      </c>
      <c r="K275" s="348"/>
      <c r="L275" s="360">
        <v>19</v>
      </c>
      <c r="M275" s="344">
        <f t="shared" si="21"/>
        <v>0</v>
      </c>
      <c r="N275" s="201"/>
      <c r="O275" s="339"/>
      <c r="P275" s="201"/>
      <c r="Q275" s="201"/>
      <c r="R275" s="356"/>
      <c r="S275" s="318"/>
    </row>
    <row r="276" spans="6:19" s="314" customFormat="1" ht="10.7" customHeight="1">
      <c r="F276" s="338"/>
      <c r="G276" s="339"/>
      <c r="H276" s="201"/>
      <c r="I276" s="339"/>
      <c r="N276" s="201"/>
      <c r="O276" s="339"/>
      <c r="P276" s="201"/>
      <c r="Q276" s="201"/>
      <c r="R276" s="356"/>
      <c r="S276" s="318"/>
    </row>
    <row r="277" spans="6:19" s="314" customFormat="1" ht="10.7" customHeight="1">
      <c r="F277" s="338"/>
      <c r="G277" s="339"/>
      <c r="H277" s="201"/>
      <c r="I277" s="339"/>
      <c r="N277" s="201"/>
      <c r="O277" s="339"/>
      <c r="P277" s="201"/>
      <c r="Q277" s="201"/>
      <c r="R277" s="356"/>
      <c r="S277" s="318"/>
    </row>
    <row r="278" spans="6:19" s="314" customFormat="1" ht="10.7" customHeight="1">
      <c r="F278" s="338"/>
      <c r="G278" s="339"/>
      <c r="H278" s="201"/>
      <c r="I278" s="339"/>
      <c r="N278" s="201"/>
      <c r="O278" s="339"/>
      <c r="P278" s="201"/>
      <c r="Q278" s="201"/>
      <c r="R278" s="356"/>
      <c r="S278" s="318"/>
    </row>
    <row r="279" spans="6:19" s="314" customFormat="1" ht="10.7" customHeight="1">
      <c r="F279" s="338"/>
      <c r="G279" s="339"/>
      <c r="H279" s="201"/>
      <c r="I279" s="339"/>
      <c r="N279" s="201"/>
      <c r="O279" s="339"/>
      <c r="P279" s="201"/>
      <c r="Q279" s="201"/>
      <c r="R279" s="356"/>
      <c r="S279" s="318"/>
    </row>
    <row r="280" spans="6:19" s="314" customFormat="1" ht="10.7" customHeight="1">
      <c r="F280" s="338"/>
      <c r="G280" s="339"/>
      <c r="H280" s="201"/>
      <c r="I280" s="339"/>
      <c r="N280" s="201"/>
      <c r="O280" s="339"/>
      <c r="P280" s="201"/>
      <c r="Q280" s="201"/>
      <c r="R280" s="356"/>
      <c r="S280" s="318"/>
    </row>
    <row r="281" spans="6:19" s="314" customFormat="1" ht="10.7" customHeight="1">
      <c r="F281" s="338"/>
      <c r="G281" s="339"/>
      <c r="H281" s="201"/>
      <c r="I281" s="339"/>
      <c r="N281" s="201"/>
      <c r="O281" s="339"/>
      <c r="P281" s="201"/>
      <c r="Q281" s="201"/>
      <c r="R281" s="343"/>
      <c r="S281" s="355"/>
    </row>
    <row r="282" spans="6:19" s="314" customFormat="1" ht="10.7" customHeight="1">
      <c r="F282" s="338"/>
      <c r="G282" s="339"/>
      <c r="H282" s="201"/>
      <c r="I282" s="339"/>
      <c r="N282" s="201"/>
      <c r="O282" s="339"/>
      <c r="P282" s="336"/>
      <c r="S282" s="318"/>
    </row>
    <row r="283" spans="6:19" s="314" customFormat="1" ht="10.7" customHeight="1">
      <c r="F283" s="338"/>
      <c r="G283" s="339"/>
      <c r="H283" s="201"/>
      <c r="I283" s="339"/>
      <c r="N283" s="201"/>
      <c r="O283" s="339"/>
      <c r="P283" s="201"/>
      <c r="R283" s="356"/>
      <c r="S283" s="318"/>
    </row>
    <row r="284" spans="6:19" s="314" customFormat="1" ht="10.7" customHeight="1">
      <c r="F284" s="338"/>
      <c r="G284" s="339"/>
      <c r="H284" s="201"/>
      <c r="I284" s="339"/>
      <c r="N284" s="201"/>
      <c r="O284" s="339"/>
      <c r="P284" s="201"/>
      <c r="R284" s="356"/>
      <c r="S284" s="318"/>
    </row>
    <row r="285" spans="6:19" s="314" customFormat="1" ht="12" customHeight="1">
      <c r="F285" s="338"/>
      <c r="G285" s="339"/>
      <c r="H285" s="201"/>
      <c r="I285" s="339"/>
      <c r="N285" s="201"/>
      <c r="O285" s="339"/>
      <c r="P285" s="201"/>
      <c r="R285" s="356"/>
      <c r="S285" s="318"/>
    </row>
    <row r="286" spans="6:19" s="314" customFormat="1" ht="10.7" customHeight="1">
      <c r="F286" s="338"/>
      <c r="G286" s="339"/>
      <c r="H286" s="201"/>
      <c r="I286" s="339"/>
      <c r="N286" s="201"/>
      <c r="O286" s="339"/>
      <c r="P286" s="201"/>
      <c r="R286" s="356"/>
      <c r="S286" s="318"/>
    </row>
    <row r="287" spans="6:19" s="314" customFormat="1" ht="10.7" customHeight="1">
      <c r="F287" s="338"/>
      <c r="G287" s="339"/>
      <c r="H287" s="201"/>
      <c r="I287" s="339"/>
      <c r="N287" s="201"/>
      <c r="O287" s="339"/>
      <c r="P287" s="201"/>
      <c r="R287" s="356"/>
      <c r="S287" s="318"/>
    </row>
    <row r="288" spans="6:19" s="314" customFormat="1" ht="10.7" customHeight="1">
      <c r="F288" s="338"/>
      <c r="G288" s="339"/>
      <c r="H288" s="201"/>
      <c r="I288" s="339"/>
      <c r="N288" s="201"/>
      <c r="O288" s="339"/>
      <c r="S288" s="318"/>
    </row>
    <row r="289" spans="6:20" s="314" customFormat="1" ht="10.5" customHeight="1">
      <c r="F289" s="338"/>
      <c r="G289" s="339"/>
      <c r="H289" s="201"/>
      <c r="I289" s="339"/>
      <c r="N289" s="201"/>
      <c r="O289" s="339"/>
      <c r="P289" s="336"/>
      <c r="Q289" s="201"/>
      <c r="R289" s="201"/>
      <c r="S289" s="355"/>
    </row>
    <row r="290" spans="6:20" s="314" customFormat="1" ht="10.7" customHeight="1">
      <c r="F290" s="338"/>
      <c r="G290" s="339"/>
      <c r="H290" s="201"/>
      <c r="I290" s="339"/>
      <c r="N290" s="201"/>
      <c r="O290" s="339"/>
      <c r="P290" s="201"/>
      <c r="Q290" s="201"/>
      <c r="R290" s="356"/>
      <c r="S290" s="355"/>
    </row>
    <row r="291" spans="6:20" s="314" customFormat="1" ht="12" customHeight="1">
      <c r="F291" s="338"/>
      <c r="G291" s="339"/>
      <c r="H291" s="201"/>
      <c r="I291" s="339"/>
      <c r="N291" s="201"/>
      <c r="O291" s="339"/>
      <c r="P291" s="201"/>
      <c r="Q291" s="201"/>
      <c r="R291" s="356"/>
      <c r="S291" s="355"/>
    </row>
    <row r="292" spans="6:20" s="314" customFormat="1" ht="10.5" customHeight="1">
      <c r="F292" s="338"/>
      <c r="G292" s="339"/>
      <c r="H292" s="201"/>
      <c r="I292" s="339"/>
      <c r="K292" s="357"/>
      <c r="L292" s="360"/>
      <c r="M292" s="355"/>
      <c r="N292" s="201"/>
      <c r="O292" s="339"/>
      <c r="P292" s="201"/>
      <c r="Q292" s="201"/>
      <c r="R292" s="356"/>
      <c r="S292" s="355"/>
    </row>
    <row r="293" spans="6:20" s="314" customFormat="1" ht="10.7" customHeight="1">
      <c r="F293" s="338"/>
      <c r="G293" s="339"/>
      <c r="H293" s="201"/>
      <c r="I293" s="339"/>
      <c r="N293" s="201"/>
      <c r="O293" s="339"/>
      <c r="P293" s="201"/>
      <c r="Q293" s="201"/>
      <c r="R293" s="356"/>
      <c r="S293" s="355"/>
      <c r="T293" s="316"/>
    </row>
    <row r="294" spans="6:20" s="314" customFormat="1" ht="9.75" customHeight="1">
      <c r="F294" s="338"/>
      <c r="G294" s="339"/>
      <c r="H294" s="201"/>
      <c r="I294" s="339"/>
      <c r="N294" s="201"/>
      <c r="O294" s="339"/>
      <c r="S294" s="318"/>
      <c r="T294" s="316"/>
    </row>
    <row r="295" spans="6:20" s="314" customFormat="1" ht="10.7" customHeight="1">
      <c r="F295" s="338"/>
      <c r="G295" s="201"/>
      <c r="H295" s="201"/>
      <c r="I295" s="339"/>
      <c r="N295" s="201"/>
      <c r="O295" s="339"/>
      <c r="S295" s="318"/>
      <c r="T295" s="316"/>
    </row>
    <row r="296" spans="6:20" s="314" customFormat="1" ht="10.7" customHeight="1">
      <c r="F296" s="338"/>
      <c r="G296" s="201"/>
      <c r="H296" s="201"/>
      <c r="I296" s="339"/>
      <c r="N296" s="201"/>
      <c r="O296" s="339"/>
      <c r="S296" s="318"/>
      <c r="T296" s="316"/>
    </row>
    <row r="297" spans="6:20" s="314" customFormat="1" ht="10.7" customHeight="1">
      <c r="F297" s="338"/>
      <c r="G297" s="201"/>
      <c r="H297" s="201"/>
      <c r="I297" s="339"/>
      <c r="M297" s="318"/>
      <c r="N297" s="201"/>
      <c r="O297" s="339"/>
      <c r="S297" s="318"/>
      <c r="T297" s="316"/>
    </row>
    <row r="298" spans="6:20" s="314" customFormat="1" ht="10.7" customHeight="1">
      <c r="F298" s="338"/>
      <c r="G298" s="201"/>
      <c r="H298" s="201"/>
      <c r="I298" s="339"/>
      <c r="J298" s="201"/>
      <c r="K298" s="201"/>
      <c r="L298" s="343"/>
      <c r="M298" s="355"/>
      <c r="N298" s="201"/>
      <c r="O298" s="339"/>
      <c r="S298" s="318"/>
      <c r="T298" s="316"/>
    </row>
    <row r="299" spans="6:20" s="314" customFormat="1" ht="10.7" customHeight="1">
      <c r="F299" s="338"/>
      <c r="G299" s="201"/>
      <c r="H299" s="201"/>
      <c r="I299" s="339"/>
      <c r="J299" s="201"/>
      <c r="K299" s="201"/>
      <c r="L299" s="201"/>
      <c r="M299" s="355"/>
      <c r="N299" s="201"/>
      <c r="O299" s="339"/>
      <c r="S299" s="318"/>
      <c r="T299" s="316"/>
    </row>
    <row r="300" spans="6:20" s="314" customFormat="1" ht="10.7" customHeight="1">
      <c r="F300" s="338"/>
      <c r="G300" s="201"/>
      <c r="H300" s="201"/>
      <c r="I300" s="339"/>
      <c r="J300" s="201"/>
      <c r="K300" s="201"/>
      <c r="L300" s="201"/>
      <c r="M300" s="355"/>
      <c r="N300" s="201"/>
      <c r="O300" s="339"/>
      <c r="S300" s="318"/>
      <c r="T300" s="316"/>
    </row>
    <row r="301" spans="6:20" s="314" customFormat="1" ht="10.7" customHeight="1">
      <c r="F301" s="338"/>
      <c r="G301" s="201"/>
      <c r="H301" s="201"/>
      <c r="I301" s="339"/>
      <c r="J301" s="201"/>
      <c r="K301" s="201"/>
      <c r="L301" s="201"/>
      <c r="M301" s="355"/>
      <c r="N301" s="201"/>
      <c r="O301" s="339"/>
      <c r="S301" s="318"/>
      <c r="T301" s="316"/>
    </row>
    <row r="302" spans="6:20" s="314" customFormat="1" ht="10.5" customHeight="1">
      <c r="F302" s="338"/>
      <c r="G302" s="201"/>
      <c r="H302" s="201"/>
      <c r="I302" s="339"/>
      <c r="J302" s="201"/>
      <c r="K302" s="201"/>
      <c r="L302" s="201"/>
      <c r="M302" s="355"/>
      <c r="N302" s="201"/>
      <c r="O302" s="339"/>
      <c r="S302" s="318"/>
      <c r="T302" s="316"/>
    </row>
    <row r="303" spans="6:20" s="314" customFormat="1" ht="10.5" customHeight="1">
      <c r="F303" s="338"/>
      <c r="G303" s="201"/>
      <c r="H303" s="201"/>
      <c r="I303" s="339"/>
      <c r="M303" s="318"/>
      <c r="N303" s="201"/>
      <c r="O303" s="339"/>
      <c r="S303" s="318"/>
      <c r="T303" s="316"/>
    </row>
    <row r="304" spans="6:20" s="314" customFormat="1" ht="10.5" customHeight="1">
      <c r="F304" s="334"/>
      <c r="G304" s="327"/>
      <c r="H304" s="327"/>
      <c r="I304" s="445"/>
      <c r="M304" s="318"/>
      <c r="N304" s="327"/>
      <c r="O304" s="445"/>
      <c r="S304" s="318"/>
      <c r="T304" s="316"/>
    </row>
    <row r="305" spans="2:20" s="314" customFormat="1" ht="10.5" customHeight="1">
      <c r="G305" s="327"/>
      <c r="H305" s="327"/>
      <c r="I305" s="445"/>
      <c r="M305" s="318"/>
      <c r="N305" s="327"/>
      <c r="O305" s="445"/>
      <c r="S305" s="318"/>
      <c r="T305" s="316"/>
    </row>
    <row r="306" spans="2:20" s="314" customFormat="1" ht="10.5" customHeight="1">
      <c r="G306" s="327"/>
      <c r="H306" s="327"/>
      <c r="I306" s="445"/>
      <c r="M306" s="318"/>
      <c r="N306" s="327"/>
      <c r="O306" s="445"/>
      <c r="S306" s="318"/>
      <c r="T306" s="316"/>
    </row>
    <row r="307" spans="2:20" s="314" customFormat="1" ht="10.5" customHeight="1">
      <c r="G307" s="327"/>
      <c r="H307" s="327"/>
      <c r="I307" s="445"/>
      <c r="M307" s="318"/>
      <c r="N307" s="327"/>
      <c r="O307" s="445"/>
      <c r="S307" s="318"/>
      <c r="T307" s="316"/>
    </row>
    <row r="308" spans="2:20" s="314" customFormat="1" ht="10.5" customHeight="1">
      <c r="B308" s="340"/>
      <c r="C308" s="340"/>
      <c r="D308" s="340"/>
      <c r="E308" s="341"/>
      <c r="G308" s="327"/>
      <c r="H308" s="327"/>
      <c r="I308" s="445"/>
      <c r="M308" s="318"/>
      <c r="N308" s="327"/>
      <c r="O308" s="445"/>
      <c r="S308" s="318"/>
      <c r="T308" s="316"/>
    </row>
    <row r="309" spans="2:20" s="314" customFormat="1" ht="10.5" customHeight="1">
      <c r="B309" s="340"/>
      <c r="C309" s="340"/>
      <c r="D309" s="340"/>
      <c r="E309" s="341"/>
      <c r="G309" s="327"/>
      <c r="H309" s="327"/>
      <c r="I309" s="445"/>
      <c r="M309" s="318"/>
      <c r="N309" s="327"/>
      <c r="O309" s="445"/>
      <c r="S309" s="318"/>
      <c r="T309" s="316"/>
    </row>
    <row r="310" spans="2:20" s="314" customFormat="1" ht="10.5" customHeight="1">
      <c r="B310" s="340"/>
      <c r="C310" s="340"/>
      <c r="D310" s="340"/>
      <c r="E310" s="341"/>
      <c r="G310" s="327"/>
      <c r="H310" s="327"/>
      <c r="I310" s="445"/>
      <c r="M310" s="318"/>
      <c r="N310" s="327"/>
      <c r="O310" s="445"/>
      <c r="S310" s="318"/>
      <c r="T310" s="316"/>
    </row>
    <row r="311" spans="2:20" s="314" customFormat="1" ht="10.5" customHeight="1">
      <c r="B311" s="340"/>
      <c r="C311" s="340"/>
      <c r="D311" s="340"/>
      <c r="E311" s="341"/>
      <c r="G311" s="327"/>
      <c r="H311" s="327"/>
      <c r="I311" s="445"/>
      <c r="M311" s="318"/>
      <c r="N311" s="327"/>
      <c r="O311" s="445"/>
      <c r="S311" s="318"/>
      <c r="T311" s="316"/>
    </row>
    <row r="312" spans="2:20" s="314" customFormat="1" ht="13.5" customHeight="1">
      <c r="E312" s="355"/>
      <c r="F312" s="327"/>
      <c r="I312" s="335"/>
      <c r="M312" s="318"/>
      <c r="O312" s="335"/>
      <c r="R312" s="446"/>
      <c r="S312" s="318"/>
      <c r="T312" s="316"/>
    </row>
    <row r="313" spans="2:20" ht="11.25" customHeight="1">
      <c r="B313" s="35" t="s">
        <v>513</v>
      </c>
      <c r="C313" s="31"/>
      <c r="D313" s="31"/>
      <c r="E313" s="87"/>
      <c r="F313" s="201"/>
      <c r="G313" s="31"/>
      <c r="H313" s="31"/>
      <c r="I313" s="374"/>
      <c r="J313" s="201"/>
      <c r="K313" s="31"/>
      <c r="L313" s="35" t="s">
        <v>67</v>
      </c>
      <c r="M313" s="87"/>
      <c r="N313" s="31"/>
      <c r="O313" s="374"/>
      <c r="P313" s="31"/>
      <c r="Q313" s="35" t="s">
        <v>65</v>
      </c>
      <c r="R313" s="31"/>
      <c r="S313" s="87"/>
    </row>
    <row r="314" spans="2:20" s="314" customFormat="1" ht="4.5" customHeight="1">
      <c r="E314" s="318"/>
      <c r="F314" s="6"/>
      <c r="G314" s="371"/>
      <c r="H314" s="406"/>
      <c r="I314" s="406"/>
      <c r="J314" s="371"/>
      <c r="K314" s="371"/>
      <c r="L314" s="371"/>
      <c r="M314" s="372"/>
      <c r="N314" s="406"/>
      <c r="O314" s="406"/>
      <c r="P314" s="371"/>
      <c r="S314" s="318"/>
      <c r="T314" s="316"/>
    </row>
    <row r="315" spans="2:20" s="322" customFormat="1" ht="24" customHeight="1">
      <c r="B315" s="376" t="s">
        <v>30</v>
      </c>
      <c r="C315" s="377"/>
      <c r="D315" s="377"/>
      <c r="E315" s="377"/>
      <c r="F315" s="377"/>
      <c r="G315" s="377"/>
      <c r="H315" s="377"/>
      <c r="I315" s="377"/>
      <c r="J315" s="377"/>
      <c r="K315" s="377"/>
      <c r="L315" s="377"/>
      <c r="M315" s="377"/>
      <c r="N315" s="377"/>
      <c r="O315" s="377"/>
      <c r="P315" s="377"/>
      <c r="Q315" s="377"/>
      <c r="R315" s="377"/>
      <c r="S315" s="378"/>
      <c r="T315" s="316"/>
    </row>
    <row r="316" spans="2:20" ht="5.25" customHeight="1">
      <c r="F316" s="434"/>
      <c r="J316" s="406"/>
      <c r="K316" s="406"/>
      <c r="L316" s="406"/>
      <c r="M316" s="447"/>
      <c r="P316" s="379"/>
      <c r="Q316" s="379"/>
      <c r="R316" s="379"/>
      <c r="S316" s="380"/>
    </row>
    <row r="317" spans="2:20" ht="12">
      <c r="B317" s="324" t="s">
        <v>62</v>
      </c>
      <c r="C317" s="324"/>
      <c r="D317" s="324"/>
      <c r="E317" s="324"/>
      <c r="G317" s="315"/>
      <c r="J317" s="436" t="s">
        <v>62</v>
      </c>
      <c r="K317" s="436"/>
      <c r="L317" s="436"/>
      <c r="M317" s="436"/>
      <c r="N317" s="315"/>
      <c r="P317" s="436" t="s">
        <v>62</v>
      </c>
      <c r="Q317" s="436"/>
      <c r="R317" s="436"/>
      <c r="S317" s="436"/>
    </row>
    <row r="318" spans="2:20" s="333" customFormat="1" ht="7.5" customHeight="1">
      <c r="B318" s="326" t="s">
        <v>79</v>
      </c>
      <c r="C318" s="327" t="s">
        <v>57</v>
      </c>
      <c r="D318" s="327" t="s">
        <v>58</v>
      </c>
      <c r="E318" s="328" t="s">
        <v>59</v>
      </c>
      <c r="F318" s="448"/>
      <c r="G318" s="330"/>
      <c r="H318" s="331"/>
      <c r="I318" s="330"/>
      <c r="J318" s="326" t="s">
        <v>79</v>
      </c>
      <c r="K318" s="327" t="s">
        <v>57</v>
      </c>
      <c r="L318" s="327" t="s">
        <v>58</v>
      </c>
      <c r="M318" s="328" t="s">
        <v>59</v>
      </c>
      <c r="N318" s="331"/>
      <c r="O318" s="330"/>
      <c r="P318" s="326" t="s">
        <v>79</v>
      </c>
      <c r="Q318" s="327" t="s">
        <v>57</v>
      </c>
      <c r="R318" s="327" t="s">
        <v>58</v>
      </c>
      <c r="S318" s="328" t="s">
        <v>59</v>
      </c>
      <c r="T318" s="316"/>
    </row>
    <row r="319" spans="2:20" s="314" customFormat="1" ht="10.5" customHeight="1">
      <c r="B319" s="449" t="s">
        <v>41</v>
      </c>
      <c r="C319" s="449"/>
      <c r="D319" s="449"/>
      <c r="E319" s="449"/>
      <c r="F319" s="201"/>
      <c r="G319" s="339"/>
      <c r="H319" s="201"/>
      <c r="I319" s="339"/>
      <c r="J319" s="449" t="s">
        <v>104</v>
      </c>
      <c r="K319" s="449"/>
      <c r="L319" s="449"/>
      <c r="M319" s="450"/>
      <c r="N319" s="201"/>
      <c r="O319" s="339"/>
      <c r="P319" s="449" t="s">
        <v>139</v>
      </c>
      <c r="Q319" s="449"/>
      <c r="R319" s="449"/>
      <c r="S319" s="449"/>
      <c r="T319" s="316"/>
    </row>
    <row r="320" spans="2:20" s="314" customFormat="1" ht="10.5" customHeight="1">
      <c r="B320" s="340" t="s">
        <v>29</v>
      </c>
      <c r="C320" s="340"/>
      <c r="D320" s="340"/>
      <c r="E320" s="355"/>
      <c r="F320" s="201"/>
      <c r="G320" s="339"/>
      <c r="H320" s="201"/>
      <c r="I320" s="339"/>
      <c r="J320" s="340" t="s">
        <v>53</v>
      </c>
      <c r="K320" s="340"/>
      <c r="L320" s="340"/>
      <c r="M320" s="341"/>
      <c r="N320" s="201"/>
      <c r="O320" s="339"/>
      <c r="P320" s="386" t="s">
        <v>12</v>
      </c>
      <c r="Q320" s="386"/>
      <c r="R320" s="386"/>
      <c r="S320" s="386"/>
      <c r="T320" s="316"/>
    </row>
    <row r="321" spans="1:20" s="314" customFormat="1" ht="10.5" customHeight="1">
      <c r="B321" s="201" t="s">
        <v>263</v>
      </c>
      <c r="C321" s="342"/>
      <c r="D321" s="360">
        <v>35</v>
      </c>
      <c r="E321" s="344">
        <f>D321*C321</f>
        <v>0</v>
      </c>
      <c r="F321" s="201"/>
      <c r="G321" s="339"/>
      <c r="H321" s="201"/>
      <c r="I321" s="339"/>
      <c r="J321" s="201" t="s">
        <v>277</v>
      </c>
      <c r="K321" s="342"/>
      <c r="L321" s="360">
        <v>15</v>
      </c>
      <c r="M321" s="344">
        <f t="shared" ref="M321:M326" si="23">L321*K321</f>
        <v>0</v>
      </c>
      <c r="N321" s="201"/>
      <c r="O321" s="339"/>
      <c r="P321" s="201" t="s">
        <v>235</v>
      </c>
      <c r="Q321" s="342"/>
      <c r="R321" s="360">
        <v>10</v>
      </c>
      <c r="S321" s="344">
        <f t="shared" ref="S321:S322" si="24">R321*Q321</f>
        <v>0</v>
      </c>
      <c r="T321" s="316"/>
    </row>
    <row r="322" spans="1:20" s="314" customFormat="1" ht="15" customHeight="1">
      <c r="B322" s="314" t="s">
        <v>444</v>
      </c>
      <c r="C322" s="342"/>
      <c r="D322" s="360">
        <v>38</v>
      </c>
      <c r="E322" s="344">
        <f t="shared" ref="E322:E325" si="25">D322*C322</f>
        <v>0</v>
      </c>
      <c r="F322" s="201"/>
      <c r="G322" s="339"/>
      <c r="H322" s="201"/>
      <c r="I322" s="339"/>
      <c r="J322" s="201" t="s">
        <v>368</v>
      </c>
      <c r="K322" s="342"/>
      <c r="L322" s="360">
        <v>18.5</v>
      </c>
      <c r="M322" s="344">
        <f t="shared" si="23"/>
        <v>0</v>
      </c>
      <c r="N322" s="201"/>
      <c r="O322" s="339"/>
      <c r="P322" s="201" t="s">
        <v>10</v>
      </c>
      <c r="Q322" s="451"/>
      <c r="R322" s="360">
        <v>10</v>
      </c>
      <c r="S322" s="344">
        <f t="shared" si="24"/>
        <v>0</v>
      </c>
      <c r="T322" s="316"/>
    </row>
    <row r="323" spans="1:20" s="314" customFormat="1" ht="14.25" customHeight="1">
      <c r="B323" s="314" t="s">
        <v>445</v>
      </c>
      <c r="C323" s="342"/>
      <c r="D323" s="360">
        <v>38</v>
      </c>
      <c r="E323" s="344">
        <f t="shared" si="25"/>
        <v>0</v>
      </c>
      <c r="I323" s="339"/>
      <c r="J323" s="201" t="s">
        <v>448</v>
      </c>
      <c r="K323" s="342"/>
      <c r="L323" s="360">
        <v>24.5</v>
      </c>
      <c r="M323" s="344">
        <f t="shared" si="23"/>
        <v>0</v>
      </c>
      <c r="N323" s="201"/>
      <c r="O323" s="339"/>
      <c r="P323" s="201" t="s">
        <v>271</v>
      </c>
      <c r="Q323" s="441"/>
      <c r="R323" s="360">
        <v>10</v>
      </c>
      <c r="S323" s="344">
        <f>R323*Q323</f>
        <v>0</v>
      </c>
      <c r="T323" s="316"/>
    </row>
    <row r="324" spans="1:20" s="314" customFormat="1" ht="15" customHeight="1">
      <c r="B324" s="314" t="s">
        <v>443</v>
      </c>
      <c r="C324" s="342"/>
      <c r="D324" s="360">
        <v>40</v>
      </c>
      <c r="E324" s="344">
        <f t="shared" si="25"/>
        <v>0</v>
      </c>
      <c r="I324" s="339"/>
      <c r="J324" s="201" t="s">
        <v>367</v>
      </c>
      <c r="K324" s="342"/>
      <c r="L324" s="360">
        <v>18.5</v>
      </c>
      <c r="M324" s="344">
        <f t="shared" si="23"/>
        <v>0</v>
      </c>
      <c r="N324" s="201"/>
      <c r="O324" s="339"/>
      <c r="P324" s="201" t="s">
        <v>264</v>
      </c>
      <c r="Q324" s="441"/>
      <c r="R324" s="360">
        <v>10</v>
      </c>
      <c r="S324" s="344">
        <f>R324*Q324</f>
        <v>0</v>
      </c>
      <c r="T324" s="316"/>
    </row>
    <row r="325" spans="1:20" s="314" customFormat="1" ht="11.25" customHeight="1">
      <c r="B325" s="314" t="s">
        <v>454</v>
      </c>
      <c r="C325" s="342"/>
      <c r="D325" s="360">
        <v>38</v>
      </c>
      <c r="E325" s="344">
        <f t="shared" si="25"/>
        <v>0</v>
      </c>
      <c r="I325" s="339"/>
      <c r="J325" s="314" t="s">
        <v>328</v>
      </c>
      <c r="K325" s="342"/>
      <c r="L325" s="360">
        <v>16</v>
      </c>
      <c r="M325" s="344">
        <f t="shared" si="23"/>
        <v>0</v>
      </c>
      <c r="N325" s="201"/>
      <c r="O325" s="339"/>
      <c r="T325" s="316"/>
    </row>
    <row r="326" spans="1:20" s="314" customFormat="1" ht="12" customHeight="1">
      <c r="F326" s="201"/>
      <c r="G326" s="339"/>
      <c r="H326" s="201"/>
      <c r="I326" s="339"/>
      <c r="J326" s="314" t="s">
        <v>446</v>
      </c>
      <c r="K326" s="342"/>
      <c r="L326" s="360">
        <v>24.5</v>
      </c>
      <c r="M326" s="344">
        <f t="shared" si="23"/>
        <v>0</v>
      </c>
      <c r="N326" s="201"/>
      <c r="O326" s="339"/>
      <c r="P326" s="201"/>
      <c r="Q326" s="452"/>
      <c r="R326" s="360"/>
      <c r="S326" s="355"/>
      <c r="T326" s="316"/>
    </row>
    <row r="327" spans="1:20" s="314" customFormat="1" ht="10.5" customHeight="1">
      <c r="A327" s="314" t="s">
        <v>122</v>
      </c>
      <c r="B327" s="340" t="s">
        <v>28</v>
      </c>
      <c r="C327" s="340"/>
      <c r="D327" s="340"/>
      <c r="E327" s="341"/>
      <c r="F327" s="201"/>
      <c r="G327" s="339"/>
      <c r="H327" s="201"/>
      <c r="I327" s="339"/>
      <c r="N327" s="201"/>
      <c r="O327" s="339"/>
      <c r="T327" s="316"/>
    </row>
    <row r="328" spans="1:20" s="314" customFormat="1" ht="10.5" customHeight="1">
      <c r="B328" s="201" t="s">
        <v>361</v>
      </c>
      <c r="C328" s="342"/>
      <c r="D328" s="360">
        <v>26</v>
      </c>
      <c r="E328" s="344">
        <f>D328*C328</f>
        <v>0</v>
      </c>
      <c r="F328" s="201"/>
      <c r="G328" s="339"/>
      <c r="H328" s="201"/>
      <c r="I328" s="339"/>
      <c r="J328" s="336" t="s">
        <v>26</v>
      </c>
      <c r="K328" s="201"/>
      <c r="L328" s="392"/>
      <c r="M328" s="355"/>
      <c r="N328" s="201"/>
      <c r="O328" s="339"/>
      <c r="P328" s="336"/>
      <c r="Q328" s="340"/>
      <c r="R328" s="340"/>
      <c r="S328" s="341"/>
      <c r="T328" s="316"/>
    </row>
    <row r="329" spans="1:20" s="314" customFormat="1" ht="10.5" customHeight="1">
      <c r="F329" s="201"/>
      <c r="G329" s="339"/>
      <c r="H329" s="201"/>
      <c r="I329" s="339"/>
      <c r="J329" s="201" t="s">
        <v>366</v>
      </c>
      <c r="K329" s="342"/>
      <c r="L329" s="369">
        <v>16</v>
      </c>
      <c r="M329" s="344">
        <f>L329*K329</f>
        <v>0</v>
      </c>
      <c r="N329" s="201"/>
      <c r="O329" s="339"/>
      <c r="P329" s="201"/>
      <c r="Q329" s="357"/>
      <c r="R329" s="360"/>
      <c r="S329" s="355"/>
      <c r="T329" s="316"/>
    </row>
    <row r="330" spans="1:20" s="314" customFormat="1" ht="10.5" customHeight="1">
      <c r="B330" s="382" t="s">
        <v>102</v>
      </c>
      <c r="C330" s="382"/>
      <c r="D330" s="382"/>
      <c r="E330" s="382"/>
      <c r="F330" s="201"/>
      <c r="G330" s="339"/>
      <c r="H330" s="201"/>
      <c r="I330" s="339"/>
      <c r="J330" s="201" t="s">
        <v>148</v>
      </c>
      <c r="K330" s="342"/>
      <c r="L330" s="360">
        <v>16</v>
      </c>
      <c r="M330" s="344">
        <f>L330*K330</f>
        <v>0</v>
      </c>
      <c r="N330" s="201"/>
      <c r="O330" s="339"/>
      <c r="S330" s="318"/>
      <c r="T330" s="316"/>
    </row>
    <row r="331" spans="1:20" s="314" customFormat="1" ht="10.5" customHeight="1">
      <c r="B331" s="340" t="s">
        <v>55</v>
      </c>
      <c r="C331" s="340"/>
      <c r="D331" s="340"/>
      <c r="E331" s="341"/>
      <c r="F331" s="201"/>
      <c r="G331" s="339"/>
      <c r="H331" s="201"/>
      <c r="I331" s="339"/>
      <c r="K331" s="201"/>
      <c r="L331" s="453"/>
      <c r="M331" s="454"/>
      <c r="N331" s="201"/>
      <c r="O331" s="339"/>
      <c r="P331" s="336"/>
      <c r="Q331" s="340"/>
      <c r="R331" s="340"/>
      <c r="S331" s="341"/>
      <c r="T331" s="316"/>
    </row>
    <row r="332" spans="1:20" s="314" customFormat="1" ht="11.25" customHeight="1">
      <c r="B332" s="201" t="s">
        <v>3</v>
      </c>
      <c r="C332" s="342"/>
      <c r="D332" s="360">
        <v>32</v>
      </c>
      <c r="E332" s="344">
        <f>D332*C332</f>
        <v>0</v>
      </c>
      <c r="F332" s="201"/>
      <c r="G332" s="339"/>
      <c r="H332" s="201"/>
      <c r="I332" s="339"/>
      <c r="J332" s="340" t="s">
        <v>327</v>
      </c>
      <c r="M332" s="344">
        <f>L332*K332</f>
        <v>0</v>
      </c>
      <c r="N332" s="201"/>
      <c r="O332" s="339"/>
      <c r="P332" s="201"/>
      <c r="Q332" s="357"/>
      <c r="R332" s="360"/>
      <c r="S332" s="355"/>
      <c r="T332" s="316"/>
    </row>
    <row r="333" spans="1:20" s="314" customFormat="1" ht="10.5" customHeight="1">
      <c r="E333" s="318"/>
      <c r="F333" s="201"/>
      <c r="G333" s="339"/>
      <c r="H333" s="201"/>
      <c r="I333" s="339"/>
      <c r="J333" s="201" t="s">
        <v>365</v>
      </c>
      <c r="K333" s="348"/>
      <c r="L333" s="360">
        <v>15</v>
      </c>
      <c r="M333" s="344">
        <f>L333*K333</f>
        <v>0</v>
      </c>
      <c r="N333" s="201"/>
      <c r="O333" s="339"/>
      <c r="P333" s="201"/>
      <c r="Q333" s="357"/>
      <c r="R333" s="360"/>
      <c r="S333" s="355"/>
      <c r="T333" s="316"/>
    </row>
    <row r="334" spans="1:20" s="314" customFormat="1" ht="10.5" customHeight="1">
      <c r="B334" s="340" t="s">
        <v>31</v>
      </c>
      <c r="C334" s="453"/>
      <c r="D334" s="453"/>
      <c r="E334" s="454"/>
      <c r="F334" s="201"/>
      <c r="G334" s="339"/>
      <c r="H334" s="201"/>
      <c r="I334" s="339"/>
      <c r="J334" s="201"/>
      <c r="K334" s="201"/>
      <c r="L334" s="392"/>
      <c r="M334" s="355"/>
      <c r="N334" s="201"/>
      <c r="O334" s="339"/>
      <c r="T334" s="316"/>
    </row>
    <row r="335" spans="1:20" s="314" customFormat="1" ht="10.5" customHeight="1">
      <c r="B335" s="201" t="s">
        <v>149</v>
      </c>
      <c r="C335" s="342"/>
      <c r="D335" s="360">
        <v>8</v>
      </c>
      <c r="E335" s="344">
        <f>D335*C335</f>
        <v>0</v>
      </c>
      <c r="F335" s="201"/>
      <c r="G335" s="339"/>
      <c r="H335" s="201"/>
      <c r="I335" s="339"/>
      <c r="J335" s="336" t="s">
        <v>455</v>
      </c>
      <c r="K335" s="201"/>
      <c r="L335" s="392"/>
      <c r="M335" s="355"/>
      <c r="N335" s="201"/>
      <c r="O335" s="339"/>
      <c r="T335" s="316"/>
    </row>
    <row r="336" spans="1:20" s="314" customFormat="1" ht="10.5" customHeight="1">
      <c r="C336" s="403"/>
      <c r="D336" s="444"/>
      <c r="E336" s="455"/>
      <c r="F336" s="201"/>
      <c r="G336" s="339"/>
      <c r="H336" s="201"/>
      <c r="I336" s="339"/>
      <c r="J336" s="201" t="s">
        <v>449</v>
      </c>
      <c r="K336" s="342"/>
      <c r="L336" s="369">
        <v>18.5</v>
      </c>
      <c r="M336" s="344">
        <f>L336*K336</f>
        <v>0</v>
      </c>
      <c r="N336" s="201"/>
      <c r="O336" s="339"/>
      <c r="T336" s="316"/>
    </row>
    <row r="337" spans="2:20" s="314" customFormat="1" ht="10.5" customHeight="1">
      <c r="B337" s="456" t="s">
        <v>460</v>
      </c>
      <c r="F337" s="201"/>
      <c r="G337" s="339"/>
      <c r="H337" s="201"/>
      <c r="I337" s="339"/>
      <c r="J337" s="201" t="s">
        <v>450</v>
      </c>
      <c r="K337" s="342"/>
      <c r="L337" s="369">
        <v>18.5</v>
      </c>
      <c r="M337" s="344">
        <f>L337*K337</f>
        <v>0</v>
      </c>
      <c r="N337" s="201"/>
      <c r="O337" s="339"/>
      <c r="T337" s="316"/>
    </row>
    <row r="338" spans="2:20" s="314" customFormat="1" ht="14.25" customHeight="1">
      <c r="B338" s="314" t="s">
        <v>456</v>
      </c>
      <c r="C338" s="342"/>
      <c r="D338" s="360">
        <v>30</v>
      </c>
      <c r="E338" s="344">
        <f>D338*C338</f>
        <v>0</v>
      </c>
      <c r="F338" s="201"/>
      <c r="G338" s="339"/>
      <c r="H338" s="201"/>
      <c r="I338" s="339"/>
      <c r="J338" s="201" t="s">
        <v>451</v>
      </c>
      <c r="K338" s="342"/>
      <c r="L338" s="369">
        <v>18.5</v>
      </c>
      <c r="M338" s="344">
        <f>L338*K338</f>
        <v>0</v>
      </c>
      <c r="N338" s="201"/>
      <c r="O338" s="339"/>
      <c r="T338" s="316"/>
    </row>
    <row r="339" spans="2:20" s="314" customFormat="1" ht="10.5" customHeight="1">
      <c r="F339" s="201"/>
      <c r="G339" s="339"/>
      <c r="H339" s="201"/>
      <c r="I339" s="339"/>
      <c r="J339" s="201" t="s">
        <v>452</v>
      </c>
      <c r="K339" s="342"/>
      <c r="L339" s="369">
        <v>18.5</v>
      </c>
      <c r="M339" s="344">
        <f>L339*K339</f>
        <v>0</v>
      </c>
      <c r="N339" s="201"/>
      <c r="O339" s="339"/>
      <c r="T339" s="316"/>
    </row>
    <row r="340" spans="2:20" s="314" customFormat="1" ht="10.5" customHeight="1">
      <c r="B340" s="456" t="s">
        <v>458</v>
      </c>
      <c r="I340" s="339"/>
      <c r="J340" s="314" t="s">
        <v>453</v>
      </c>
      <c r="K340" s="342"/>
      <c r="L340" s="369">
        <v>18.5</v>
      </c>
      <c r="M340" s="344">
        <f>L340*K340</f>
        <v>0</v>
      </c>
      <c r="N340" s="201"/>
      <c r="O340" s="339"/>
      <c r="T340" s="316"/>
    </row>
    <row r="341" spans="2:20" s="314" customFormat="1" ht="12" customHeight="1">
      <c r="B341" s="314" t="s">
        <v>457</v>
      </c>
      <c r="C341" s="342"/>
      <c r="D341" s="360">
        <v>21</v>
      </c>
      <c r="E341" s="344">
        <f>D341*C341</f>
        <v>0</v>
      </c>
      <c r="I341" s="339"/>
      <c r="N341" s="201"/>
      <c r="O341" s="339"/>
      <c r="P341" s="457"/>
      <c r="T341" s="316"/>
    </row>
    <row r="342" spans="2:20" s="314" customFormat="1" ht="10.5" customHeight="1">
      <c r="F342" s="201"/>
      <c r="G342" s="339"/>
      <c r="H342" s="201"/>
      <c r="I342" s="339"/>
      <c r="J342" s="336" t="s">
        <v>521</v>
      </c>
      <c r="N342" s="201"/>
      <c r="O342" s="339"/>
      <c r="P342" s="457"/>
      <c r="T342" s="316"/>
    </row>
    <row r="343" spans="2:20" s="314" customFormat="1" ht="10.5" customHeight="1">
      <c r="B343" s="382" t="s">
        <v>103</v>
      </c>
      <c r="C343" s="382"/>
      <c r="D343" s="382"/>
      <c r="E343" s="382"/>
      <c r="F343" s="201"/>
      <c r="G343" s="339"/>
      <c r="H343" s="201"/>
      <c r="I343" s="339"/>
      <c r="J343" s="314" t="s">
        <v>501</v>
      </c>
      <c r="K343" s="342"/>
      <c r="L343" s="360">
        <v>24.5</v>
      </c>
      <c r="M343" s="344">
        <f t="shared" ref="M343:M344" si="26">L343*K343</f>
        <v>0</v>
      </c>
      <c r="N343" s="201"/>
      <c r="O343" s="339"/>
      <c r="P343" s="457"/>
      <c r="Q343" s="357"/>
      <c r="R343" s="360"/>
      <c r="S343" s="355"/>
      <c r="T343" s="316"/>
    </row>
    <row r="344" spans="2:20" s="314" customFormat="1" ht="13.5" customHeight="1">
      <c r="B344" s="340" t="s">
        <v>40</v>
      </c>
      <c r="C344" s="340"/>
      <c r="D344" s="340"/>
      <c r="E344" s="341"/>
      <c r="F344" s="201"/>
      <c r="G344" s="339"/>
      <c r="H344" s="201"/>
      <c r="I344" s="339"/>
      <c r="J344" s="314" t="s">
        <v>502</v>
      </c>
      <c r="K344" s="342"/>
      <c r="L344" s="360">
        <v>24.5</v>
      </c>
      <c r="M344" s="344">
        <f t="shared" si="26"/>
        <v>0</v>
      </c>
      <c r="N344" s="201"/>
      <c r="O344" s="339"/>
      <c r="P344" s="457"/>
      <c r="R344" s="444"/>
      <c r="S344" s="318"/>
      <c r="T344" s="316"/>
    </row>
    <row r="345" spans="2:20" s="314" customFormat="1" ht="12" customHeight="1">
      <c r="B345" s="201" t="s">
        <v>147</v>
      </c>
      <c r="C345" s="342"/>
      <c r="D345" s="360">
        <v>15</v>
      </c>
      <c r="E345" s="344">
        <f>D345*C345</f>
        <v>0</v>
      </c>
      <c r="F345" s="201"/>
      <c r="G345" s="339"/>
      <c r="H345" s="201"/>
      <c r="I345" s="339"/>
      <c r="N345" s="201"/>
      <c r="O345" s="339"/>
      <c r="P345" s="457"/>
      <c r="Q345" s="340"/>
      <c r="R345" s="340"/>
      <c r="S345" s="341"/>
      <c r="T345" s="316"/>
    </row>
    <row r="346" spans="2:20" s="314" customFormat="1" ht="12" customHeight="1">
      <c r="F346" s="201"/>
      <c r="G346" s="339"/>
      <c r="H346" s="201"/>
      <c r="I346" s="339"/>
      <c r="J346" s="340" t="s">
        <v>93</v>
      </c>
      <c r="K346" s="340"/>
      <c r="L346" s="340"/>
      <c r="M346" s="341"/>
      <c r="N346" s="201"/>
      <c r="O346" s="339"/>
      <c r="P346" s="457"/>
      <c r="Q346" s="201"/>
      <c r="R346" s="360"/>
      <c r="S346" s="355"/>
      <c r="T346" s="316"/>
    </row>
    <row r="347" spans="2:20" s="314" customFormat="1" ht="12" customHeight="1">
      <c r="B347" s="340" t="s">
        <v>286</v>
      </c>
      <c r="C347" s="316"/>
      <c r="D347" s="6"/>
      <c r="E347" s="323"/>
      <c r="F347" s="201"/>
      <c r="G347" s="339"/>
      <c r="H347" s="201"/>
      <c r="I347" s="339"/>
      <c r="J347" s="201" t="s">
        <v>364</v>
      </c>
      <c r="K347" s="342"/>
      <c r="L347" s="414">
        <v>21</v>
      </c>
      <c r="M347" s="344">
        <f t="shared" ref="M347:M350" si="27">L347*K347</f>
        <v>0</v>
      </c>
      <c r="N347" s="201"/>
      <c r="O347" s="339"/>
      <c r="P347" s="457"/>
      <c r="S347" s="318"/>
      <c r="T347" s="316"/>
    </row>
    <row r="348" spans="2:20" s="314" customFormat="1" ht="10.5" customHeight="1">
      <c r="B348" s="201" t="s">
        <v>287</v>
      </c>
      <c r="C348" s="342"/>
      <c r="D348" s="360">
        <v>16</v>
      </c>
      <c r="E348" s="344">
        <f>D348*C348</f>
        <v>0</v>
      </c>
      <c r="F348" s="201"/>
      <c r="G348" s="339"/>
      <c r="H348" s="201"/>
      <c r="I348" s="339"/>
      <c r="J348" s="201" t="s">
        <v>440</v>
      </c>
      <c r="K348" s="342"/>
      <c r="L348" s="414">
        <v>21</v>
      </c>
      <c r="M348" s="344">
        <f t="shared" si="27"/>
        <v>0</v>
      </c>
      <c r="N348" s="201"/>
      <c r="O348" s="339"/>
      <c r="P348" s="457"/>
      <c r="Q348" s="458"/>
      <c r="R348" s="458"/>
      <c r="S348" s="459"/>
      <c r="T348" s="316"/>
    </row>
    <row r="349" spans="2:20" s="314" customFormat="1" ht="11.25" customHeight="1">
      <c r="B349" s="6"/>
      <c r="C349" s="316"/>
      <c r="D349" s="6"/>
      <c r="E349" s="323"/>
      <c r="F349" s="201"/>
      <c r="G349" s="339"/>
      <c r="H349" s="201"/>
      <c r="I349" s="339"/>
      <c r="J349" s="201" t="s">
        <v>522</v>
      </c>
      <c r="K349" s="342"/>
      <c r="L349" s="414">
        <v>21</v>
      </c>
      <c r="M349" s="344">
        <f t="shared" si="27"/>
        <v>0</v>
      </c>
      <c r="N349" s="201"/>
      <c r="O349" s="339"/>
      <c r="P349" s="457"/>
      <c r="Q349" s="390"/>
      <c r="R349" s="390"/>
      <c r="S349" s="391"/>
      <c r="T349" s="316"/>
    </row>
    <row r="350" spans="2:20" s="314" customFormat="1" ht="10.5" customHeight="1">
      <c r="B350" s="336" t="s">
        <v>4</v>
      </c>
      <c r="D350" s="444"/>
      <c r="E350" s="318"/>
      <c r="F350" s="201"/>
      <c r="G350" s="339"/>
      <c r="H350" s="201"/>
      <c r="I350" s="339"/>
      <c r="J350" s="201" t="s">
        <v>363</v>
      </c>
      <c r="K350" s="342"/>
      <c r="L350" s="414">
        <v>21</v>
      </c>
      <c r="M350" s="344">
        <f t="shared" si="27"/>
        <v>0</v>
      </c>
      <c r="N350" s="201"/>
      <c r="O350" s="339"/>
      <c r="P350" s="201"/>
      <c r="R350" s="360"/>
      <c r="S350" s="355"/>
      <c r="T350" s="316"/>
    </row>
    <row r="351" spans="2:20" s="314" customFormat="1" ht="10.5" customHeight="1">
      <c r="B351" s="314" t="s">
        <v>447</v>
      </c>
      <c r="C351" s="441"/>
      <c r="D351" s="360">
        <v>20</v>
      </c>
      <c r="E351" s="344">
        <f>D351*C351</f>
        <v>0</v>
      </c>
      <c r="F351" s="201"/>
      <c r="G351" s="339"/>
      <c r="H351" s="201"/>
      <c r="I351" s="339"/>
      <c r="J351" s="201" t="s">
        <v>523</v>
      </c>
      <c r="K351" s="342"/>
      <c r="L351" s="414">
        <v>21</v>
      </c>
      <c r="M351" s="344">
        <f>L351*K351</f>
        <v>0</v>
      </c>
      <c r="N351" s="201"/>
      <c r="O351" s="339"/>
      <c r="S351" s="318"/>
      <c r="T351" s="316"/>
    </row>
    <row r="352" spans="2:20" s="314" customFormat="1" ht="10.5" customHeight="1">
      <c r="C352" s="452"/>
      <c r="D352" s="360"/>
      <c r="E352" s="355"/>
      <c r="F352" s="201"/>
      <c r="G352" s="339"/>
      <c r="H352" s="201"/>
      <c r="I352" s="339"/>
      <c r="J352" s="201" t="s">
        <v>524</v>
      </c>
      <c r="K352" s="342"/>
      <c r="L352" s="414">
        <v>21</v>
      </c>
      <c r="M352" s="344">
        <f>L352*K352</f>
        <v>0</v>
      </c>
      <c r="N352" s="201"/>
      <c r="O352" s="339"/>
      <c r="R352" s="444"/>
      <c r="S352" s="318"/>
      <c r="T352" s="316"/>
    </row>
    <row r="353" spans="1:20" s="314" customFormat="1" ht="10.5" customHeight="1">
      <c r="F353" s="201"/>
      <c r="G353" s="339"/>
      <c r="H353" s="201"/>
      <c r="I353" s="339"/>
      <c r="J353" s="201" t="s">
        <v>362</v>
      </c>
      <c r="K353" s="342"/>
      <c r="L353" s="414">
        <v>21</v>
      </c>
      <c r="M353" s="344">
        <f>L353*K353</f>
        <v>0</v>
      </c>
      <c r="N353" s="201"/>
      <c r="O353" s="339"/>
      <c r="S353" s="318"/>
      <c r="T353" s="316"/>
    </row>
    <row r="354" spans="1:20" s="314" customFormat="1" ht="11.25" customHeight="1">
      <c r="F354" s="201"/>
      <c r="G354" s="339"/>
      <c r="H354" s="201"/>
      <c r="I354" s="339"/>
      <c r="J354" s="201" t="s">
        <v>525</v>
      </c>
      <c r="K354" s="342"/>
      <c r="L354" s="414">
        <v>21</v>
      </c>
      <c r="M354" s="344">
        <f>L354*K354</f>
        <v>0</v>
      </c>
      <c r="O354" s="339"/>
      <c r="S354" s="318"/>
      <c r="T354" s="316"/>
    </row>
    <row r="355" spans="1:20" s="314" customFormat="1" ht="12.75" customHeight="1">
      <c r="F355" s="201"/>
      <c r="G355" s="339"/>
      <c r="H355" s="201"/>
      <c r="I355" s="339"/>
      <c r="O355" s="339"/>
      <c r="S355" s="318"/>
      <c r="T355" s="316"/>
    </row>
    <row r="356" spans="1:20" s="314" customFormat="1" ht="10.5" customHeight="1">
      <c r="F356" s="201"/>
      <c r="G356" s="339"/>
      <c r="H356" s="201"/>
      <c r="I356" s="339"/>
      <c r="J356" s="336" t="s">
        <v>72</v>
      </c>
      <c r="K356" s="201"/>
      <c r="L356" s="384"/>
      <c r="M356" s="454"/>
      <c r="N356" s="201"/>
      <c r="O356" s="339"/>
      <c r="S356" s="318"/>
      <c r="T356" s="316"/>
    </row>
    <row r="357" spans="1:20" s="314" customFormat="1" ht="9.75" customHeight="1">
      <c r="F357" s="201"/>
      <c r="G357" s="339"/>
      <c r="H357" s="201"/>
      <c r="I357" s="339"/>
      <c r="J357" s="201" t="s">
        <v>5</v>
      </c>
      <c r="K357" s="342"/>
      <c r="L357" s="460">
        <v>15</v>
      </c>
      <c r="M357" s="344">
        <f>L357*K357</f>
        <v>0</v>
      </c>
      <c r="N357" s="201"/>
      <c r="O357" s="339"/>
      <c r="S357" s="318"/>
      <c r="T357" s="316"/>
    </row>
    <row r="358" spans="1:20" ht="10.5" customHeight="1">
      <c r="A358" s="314"/>
      <c r="F358" s="201"/>
      <c r="G358" s="339"/>
      <c r="H358" s="201"/>
      <c r="I358" s="339"/>
      <c r="N358" s="201"/>
      <c r="O358" s="339"/>
    </row>
    <row r="359" spans="1:20" ht="10.5" customHeight="1">
      <c r="F359" s="201"/>
      <c r="G359" s="339"/>
      <c r="H359" s="201"/>
      <c r="I359" s="339"/>
      <c r="N359" s="201"/>
      <c r="O359" s="339"/>
    </row>
    <row r="360" spans="1:20" ht="10.5" customHeight="1">
      <c r="F360" s="201"/>
      <c r="G360" s="339"/>
      <c r="H360" s="201"/>
      <c r="I360" s="339"/>
      <c r="N360" s="201"/>
      <c r="O360" s="339"/>
    </row>
    <row r="361" spans="1:20" ht="10.5" customHeight="1">
      <c r="F361" s="201"/>
      <c r="G361" s="339"/>
      <c r="H361" s="201"/>
      <c r="I361" s="339"/>
      <c r="N361" s="201"/>
      <c r="O361" s="339"/>
    </row>
    <row r="362" spans="1:20" ht="10.5" customHeight="1">
      <c r="F362" s="201"/>
      <c r="G362" s="339"/>
      <c r="H362" s="201"/>
      <c r="I362" s="339"/>
      <c r="N362" s="201"/>
      <c r="O362" s="339"/>
    </row>
    <row r="363" spans="1:20" ht="10.5" customHeight="1">
      <c r="F363" s="201"/>
      <c r="G363" s="339"/>
      <c r="H363" s="201"/>
      <c r="I363" s="339"/>
      <c r="N363" s="201"/>
      <c r="O363" s="339"/>
    </row>
    <row r="364" spans="1:20" ht="10.5" customHeight="1">
      <c r="F364" s="201"/>
      <c r="G364" s="339"/>
      <c r="H364" s="201"/>
      <c r="I364" s="339"/>
      <c r="J364" s="336"/>
      <c r="N364" s="201"/>
      <c r="O364" s="339"/>
      <c r="P364" s="314"/>
      <c r="Q364" s="314"/>
      <c r="R364" s="314"/>
      <c r="S364" s="318"/>
    </row>
    <row r="365" spans="1:20" ht="12" customHeight="1">
      <c r="F365" s="201"/>
      <c r="G365" s="339"/>
      <c r="H365" s="201"/>
      <c r="I365" s="339"/>
      <c r="J365" s="461"/>
      <c r="K365" s="357"/>
      <c r="L365" s="460"/>
      <c r="M365" s="355"/>
      <c r="N365" s="201"/>
      <c r="O365" s="339"/>
    </row>
    <row r="366" spans="1:20" ht="10.5" customHeight="1">
      <c r="F366" s="201"/>
      <c r="G366" s="339"/>
      <c r="H366" s="201"/>
      <c r="I366" s="339"/>
      <c r="N366" s="201"/>
      <c r="O366" s="339"/>
    </row>
    <row r="367" spans="1:20" ht="10.5" customHeight="1">
      <c r="F367" s="201"/>
      <c r="G367" s="339"/>
      <c r="H367" s="201"/>
      <c r="I367" s="339"/>
      <c r="N367" s="201"/>
      <c r="O367" s="339"/>
    </row>
    <row r="368" spans="1:20" ht="10.5" customHeight="1">
      <c r="B368" s="201"/>
      <c r="C368" s="452"/>
      <c r="D368" s="360"/>
      <c r="E368" s="355"/>
      <c r="F368" s="201"/>
      <c r="G368" s="339"/>
      <c r="H368" s="201"/>
      <c r="I368" s="339"/>
      <c r="N368" s="201"/>
      <c r="O368" s="339"/>
    </row>
    <row r="369" spans="2:18" ht="10.5" customHeight="1">
      <c r="F369" s="201"/>
      <c r="G369" s="339"/>
      <c r="H369" s="201"/>
      <c r="I369" s="339"/>
      <c r="N369" s="201"/>
      <c r="O369" s="339"/>
    </row>
    <row r="370" spans="2:18" ht="10.5" customHeight="1">
      <c r="B370" s="201"/>
      <c r="C370" s="357"/>
      <c r="D370" s="360"/>
      <c r="E370" s="355"/>
      <c r="F370" s="201"/>
      <c r="G370" s="339"/>
      <c r="H370" s="201"/>
      <c r="I370" s="339"/>
      <c r="N370" s="201"/>
      <c r="O370" s="339"/>
    </row>
    <row r="371" spans="2:18" ht="10.5" customHeight="1">
      <c r="F371" s="201"/>
      <c r="G371" s="339"/>
      <c r="H371" s="201"/>
      <c r="I371" s="339"/>
      <c r="N371" s="201"/>
      <c r="O371" s="339"/>
    </row>
    <row r="372" spans="2:18" ht="10.5" customHeight="1">
      <c r="F372" s="201"/>
      <c r="G372" s="339"/>
      <c r="H372" s="201"/>
      <c r="I372" s="339"/>
      <c r="N372" s="201"/>
      <c r="O372" s="339"/>
    </row>
    <row r="373" spans="2:18" ht="10.5" customHeight="1">
      <c r="F373" s="201"/>
      <c r="G373" s="339"/>
      <c r="H373" s="201"/>
      <c r="I373" s="339"/>
      <c r="N373" s="201"/>
      <c r="O373" s="339"/>
    </row>
    <row r="374" spans="2:18" ht="10.5" customHeight="1">
      <c r="F374" s="201"/>
      <c r="G374" s="339"/>
      <c r="H374" s="201"/>
      <c r="I374" s="339"/>
      <c r="N374" s="201"/>
      <c r="O374" s="339"/>
    </row>
    <row r="375" spans="2:18" ht="10.5" customHeight="1">
      <c r="F375" s="201"/>
      <c r="G375" s="339"/>
      <c r="H375" s="201"/>
      <c r="I375" s="339"/>
      <c r="N375" s="201"/>
      <c r="O375" s="339"/>
    </row>
    <row r="376" spans="2:18" ht="10.5" customHeight="1">
      <c r="F376" s="201"/>
      <c r="G376" s="339"/>
      <c r="H376" s="201"/>
      <c r="I376" s="339"/>
      <c r="J376" s="201"/>
      <c r="K376" s="357"/>
      <c r="L376" s="414"/>
      <c r="M376" s="355"/>
      <c r="N376" s="201"/>
      <c r="O376" s="339"/>
    </row>
    <row r="377" spans="2:18" ht="10.5" customHeight="1">
      <c r="F377" s="201"/>
      <c r="G377" s="339"/>
      <c r="H377" s="201"/>
      <c r="I377" s="339"/>
      <c r="N377" s="201"/>
      <c r="O377" s="339"/>
    </row>
    <row r="378" spans="2:18" ht="10.5" customHeight="1">
      <c r="F378" s="201"/>
      <c r="G378" s="339"/>
      <c r="H378" s="201"/>
      <c r="I378" s="339"/>
      <c r="N378" s="201"/>
      <c r="O378" s="339"/>
    </row>
    <row r="379" spans="2:18" ht="10.5" customHeight="1">
      <c r="F379" s="201"/>
      <c r="G379" s="339"/>
      <c r="H379" s="201"/>
      <c r="I379" s="339"/>
      <c r="N379" s="201"/>
      <c r="O379" s="339"/>
    </row>
    <row r="380" spans="2:18" ht="11.25" customHeight="1">
      <c r="F380" s="201"/>
      <c r="G380" s="339"/>
      <c r="H380" s="201"/>
      <c r="I380" s="339"/>
      <c r="N380" s="201"/>
      <c r="O380" s="339"/>
    </row>
    <row r="381" spans="2:18" ht="10.5" customHeight="1">
      <c r="F381" s="201"/>
      <c r="G381" s="339"/>
      <c r="H381" s="201"/>
      <c r="I381" s="339"/>
      <c r="N381" s="201"/>
      <c r="O381" s="339"/>
    </row>
    <row r="382" spans="2:18" ht="10.5" customHeight="1">
      <c r="F382" s="201"/>
      <c r="G382" s="339"/>
      <c r="H382" s="201"/>
      <c r="I382" s="339"/>
      <c r="N382" s="201"/>
      <c r="O382" s="339"/>
    </row>
    <row r="383" spans="2:18" ht="12" customHeight="1">
      <c r="F383" s="201"/>
      <c r="G383" s="339"/>
      <c r="H383" s="201"/>
      <c r="I383" s="339"/>
      <c r="N383" s="201"/>
      <c r="O383" s="339"/>
    </row>
    <row r="384" spans="2:18" ht="12" customHeight="1">
      <c r="F384" s="201"/>
      <c r="G384" s="339"/>
      <c r="H384" s="201"/>
      <c r="I384" s="339"/>
      <c r="N384" s="201"/>
      <c r="O384" s="339"/>
      <c r="P384" s="314"/>
      <c r="Q384" s="314"/>
      <c r="R384" s="314"/>
    </row>
    <row r="385" spans="5:19" ht="12" customHeight="1">
      <c r="F385" s="201"/>
      <c r="G385" s="339"/>
      <c r="H385" s="201"/>
      <c r="I385" s="339"/>
      <c r="N385" s="201"/>
      <c r="O385" s="339"/>
      <c r="P385" s="314"/>
      <c r="Q385" s="314"/>
      <c r="R385" s="314"/>
      <c r="S385" s="318"/>
    </row>
    <row r="386" spans="5:19" ht="12" customHeight="1">
      <c r="F386" s="201"/>
      <c r="G386" s="339"/>
      <c r="H386" s="201"/>
      <c r="I386" s="339"/>
      <c r="N386" s="201"/>
      <c r="O386" s="339"/>
      <c r="P386" s="314"/>
      <c r="Q386" s="314"/>
      <c r="R386" s="314"/>
      <c r="S386" s="455">
        <f>SUM(S22:S385)</f>
        <v>0</v>
      </c>
    </row>
    <row r="387" spans="5:19" ht="12" customHeight="1">
      <c r="F387" s="201"/>
      <c r="G387" s="339"/>
      <c r="H387" s="201"/>
      <c r="I387" s="339"/>
      <c r="N387" s="201"/>
      <c r="O387" s="339"/>
      <c r="P387" s="314"/>
      <c r="Q387" s="314"/>
      <c r="R387" s="314"/>
      <c r="S387" s="318"/>
    </row>
    <row r="388" spans="5:19" ht="12" customHeight="1">
      <c r="F388" s="201"/>
      <c r="G388" s="339"/>
      <c r="H388" s="201"/>
      <c r="I388" s="339"/>
      <c r="N388" s="201"/>
      <c r="O388" s="339"/>
      <c r="P388" s="359" t="s">
        <v>260</v>
      </c>
      <c r="Q388" s="314"/>
      <c r="R388" s="314"/>
      <c r="S388" s="462">
        <f>SUM(S386,M389,E391)</f>
        <v>0</v>
      </c>
    </row>
    <row r="389" spans="5:19" ht="10.5" customHeight="1">
      <c r="F389" s="31"/>
      <c r="G389" s="374"/>
      <c r="H389" s="31"/>
      <c r="I389" s="374"/>
      <c r="M389" s="463">
        <f>SUM(M8:M388)</f>
        <v>0</v>
      </c>
      <c r="N389" s="31"/>
      <c r="O389" s="374"/>
      <c r="P389" s="400" t="s">
        <v>9</v>
      </c>
      <c r="Q389" s="400"/>
      <c r="R389" s="400"/>
      <c r="S389" s="400"/>
    </row>
    <row r="390" spans="5:19" ht="15" customHeight="1">
      <c r="F390" s="31"/>
      <c r="G390" s="374"/>
      <c r="H390" s="31"/>
      <c r="I390" s="374"/>
      <c r="J390" s="464" t="s">
        <v>11</v>
      </c>
      <c r="K390" s="464"/>
      <c r="L390" s="464"/>
      <c r="M390" s="464"/>
      <c r="N390" s="31"/>
      <c r="O390" s="374"/>
      <c r="P390" s="400"/>
      <c r="Q390" s="400"/>
      <c r="R390" s="400"/>
      <c r="S390" s="400"/>
    </row>
    <row r="391" spans="5:19" ht="13.5" customHeight="1">
      <c r="E391" s="455">
        <f>SUM(E8:E390)</f>
        <v>0</v>
      </c>
      <c r="F391" s="31"/>
      <c r="G391" s="374"/>
      <c r="H391" s="31"/>
      <c r="I391" s="374"/>
      <c r="J391" s="464"/>
      <c r="K391" s="464"/>
      <c r="L391" s="464"/>
      <c r="M391" s="464"/>
      <c r="N391" s="31"/>
      <c r="O391" s="374"/>
      <c r="P391" s="400"/>
      <c r="Q391" s="400"/>
      <c r="R391" s="400"/>
      <c r="S391" s="400"/>
    </row>
    <row r="392" spans="5:19" ht="10.5" customHeight="1">
      <c r="I392" s="6"/>
      <c r="O392" s="6"/>
    </row>
    <row r="393" spans="5:19" ht="10.5" customHeight="1">
      <c r="I393" s="6"/>
      <c r="O393" s="6"/>
    </row>
    <row r="394" spans="5:19" ht="10.5" customHeight="1">
      <c r="I394" s="6"/>
      <c r="O394" s="6"/>
    </row>
    <row r="395" spans="5:19" ht="10.5" customHeight="1">
      <c r="I395" s="6"/>
      <c r="O395" s="6"/>
    </row>
    <row r="396" spans="5:19" ht="10.5" customHeight="1">
      <c r="I396" s="6"/>
      <c r="O396" s="6"/>
    </row>
    <row r="397" spans="5:19" ht="10.5" customHeight="1">
      <c r="I397" s="6"/>
      <c r="O397" s="6"/>
    </row>
    <row r="398" spans="5:19" ht="10.5" customHeight="1">
      <c r="I398" s="6"/>
      <c r="O398" s="6"/>
    </row>
    <row r="399" spans="5:19" ht="10.5" customHeight="1">
      <c r="I399" s="6"/>
      <c r="O399" s="6"/>
    </row>
    <row r="400" spans="5:19" ht="10.5" customHeight="1">
      <c r="I400" s="6"/>
      <c r="O400" s="6"/>
    </row>
    <row r="401" spans="9:15" ht="10.5" customHeight="1">
      <c r="I401" s="6"/>
      <c r="O401" s="6"/>
    </row>
    <row r="402" spans="9:15" ht="10.5" customHeight="1">
      <c r="I402" s="6"/>
      <c r="O402" s="6"/>
    </row>
    <row r="403" spans="9:15" ht="10.5" customHeight="1">
      <c r="I403" s="6"/>
      <c r="O403" s="6"/>
    </row>
    <row r="404" spans="9:15" ht="10.5" customHeight="1">
      <c r="I404" s="6"/>
      <c r="O404" s="6"/>
    </row>
    <row r="405" spans="9:15" ht="10.5" customHeight="1">
      <c r="I405" s="6"/>
      <c r="O405" s="6"/>
    </row>
    <row r="406" spans="9:15" ht="10.5" customHeight="1">
      <c r="I406" s="6"/>
      <c r="O406" s="6"/>
    </row>
    <row r="407" spans="9:15" ht="10.5" customHeight="1">
      <c r="I407" s="6"/>
      <c r="O407" s="6"/>
    </row>
    <row r="408" spans="9:15" ht="10.5" customHeight="1">
      <c r="I408" s="6"/>
      <c r="O408" s="6"/>
    </row>
    <row r="409" spans="9:15" ht="10.5" customHeight="1">
      <c r="I409" s="6"/>
      <c r="O409" s="6"/>
    </row>
    <row r="410" spans="9:15" ht="10.5" customHeight="1">
      <c r="I410" s="6"/>
      <c r="O410" s="6"/>
    </row>
    <row r="411" spans="9:15" ht="10.5" customHeight="1">
      <c r="I411" s="6"/>
      <c r="O411" s="6"/>
    </row>
    <row r="412" spans="9:15" ht="10.5" customHeight="1">
      <c r="I412" s="6"/>
      <c r="O412" s="6"/>
    </row>
    <row r="413" spans="9:15" ht="10.5" customHeight="1">
      <c r="I413" s="6"/>
      <c r="O413" s="6"/>
    </row>
    <row r="414" spans="9:15" ht="10.5" customHeight="1">
      <c r="I414" s="6"/>
      <c r="O414" s="6"/>
    </row>
    <row r="415" spans="9:15" ht="10.5" customHeight="1">
      <c r="I415" s="6"/>
      <c r="O415" s="6"/>
    </row>
    <row r="416" spans="9:15" ht="10.5" customHeight="1">
      <c r="I416" s="6"/>
      <c r="O416" s="6"/>
    </row>
    <row r="417" spans="9:15" ht="10.5" customHeight="1">
      <c r="I417" s="6"/>
      <c r="O417" s="6"/>
    </row>
    <row r="418" spans="9:15" ht="10.5" customHeight="1">
      <c r="I418" s="6"/>
      <c r="O418" s="6"/>
    </row>
    <row r="419" spans="9:15" ht="10.5" customHeight="1">
      <c r="I419" s="6"/>
      <c r="O419" s="6"/>
    </row>
    <row r="420" spans="9:15" ht="10.5" customHeight="1">
      <c r="I420" s="6"/>
      <c r="O420" s="6"/>
    </row>
    <row r="421" spans="9:15" ht="10.5" customHeight="1">
      <c r="I421" s="6"/>
      <c r="O421" s="6"/>
    </row>
    <row r="422" spans="9:15" ht="10.5" customHeight="1">
      <c r="I422" s="6"/>
      <c r="O422" s="6"/>
    </row>
    <row r="423" spans="9:15" ht="10.5" customHeight="1">
      <c r="I423" s="6"/>
      <c r="O423" s="6"/>
    </row>
    <row r="424" spans="9:15" ht="10.5" customHeight="1">
      <c r="I424" s="6"/>
      <c r="O424" s="6"/>
    </row>
    <row r="425" spans="9:15" ht="10.5" customHeight="1">
      <c r="I425" s="6"/>
      <c r="O425" s="6"/>
    </row>
    <row r="426" spans="9:15" ht="10.5" customHeight="1">
      <c r="I426" s="6"/>
      <c r="O426" s="6"/>
    </row>
    <row r="427" spans="9:15" ht="10.5" customHeight="1">
      <c r="I427" s="6"/>
      <c r="O427" s="6"/>
    </row>
    <row r="428" spans="9:15" ht="10.5" customHeight="1">
      <c r="I428" s="6"/>
      <c r="O428" s="6"/>
    </row>
    <row r="429" spans="9:15" ht="10.5" customHeight="1">
      <c r="I429" s="6"/>
      <c r="O429" s="6"/>
    </row>
    <row r="430" spans="9:15" ht="10.5" customHeight="1">
      <c r="I430" s="6"/>
      <c r="O430" s="6"/>
    </row>
    <row r="431" spans="9:15" ht="10.5" customHeight="1">
      <c r="I431" s="6"/>
      <c r="O431" s="6"/>
    </row>
    <row r="432" spans="9:15" ht="10.5" customHeight="1">
      <c r="I432" s="6"/>
      <c r="O432" s="6"/>
    </row>
    <row r="433" spans="9:15" ht="10.5" customHeight="1">
      <c r="I433" s="6"/>
      <c r="O433" s="6"/>
    </row>
    <row r="434" spans="9:15" ht="10.5" customHeight="1">
      <c r="I434" s="6"/>
      <c r="O434" s="6"/>
    </row>
    <row r="435" spans="9:15" ht="10.5" customHeight="1">
      <c r="I435" s="6"/>
      <c r="O435" s="6"/>
    </row>
    <row r="436" spans="9:15" ht="10.5" customHeight="1">
      <c r="I436" s="6"/>
      <c r="O436" s="6"/>
    </row>
    <row r="437" spans="9:15" ht="10.5" customHeight="1">
      <c r="I437" s="6"/>
      <c r="O437" s="6"/>
    </row>
    <row r="438" spans="9:15" ht="10.5" customHeight="1">
      <c r="I438" s="6"/>
      <c r="O438" s="6"/>
    </row>
    <row r="439" spans="9:15" ht="10.5" customHeight="1">
      <c r="I439" s="6"/>
      <c r="O439" s="6"/>
    </row>
    <row r="440" spans="9:15" ht="10.5" customHeight="1">
      <c r="I440" s="6"/>
      <c r="O440" s="6"/>
    </row>
    <row r="441" spans="9:15" ht="10.5" customHeight="1">
      <c r="I441" s="6"/>
      <c r="O441" s="6"/>
    </row>
    <row r="442" spans="9:15" ht="10.5" customHeight="1">
      <c r="I442" s="6"/>
      <c r="O442" s="6"/>
    </row>
    <row r="443" spans="9:15" ht="10.5" customHeight="1">
      <c r="I443" s="6"/>
      <c r="O443" s="6"/>
    </row>
    <row r="444" spans="9:15" ht="10.5" customHeight="1">
      <c r="I444" s="6"/>
      <c r="O444" s="6"/>
    </row>
    <row r="445" spans="9:15" ht="10.5" customHeight="1">
      <c r="I445" s="6"/>
      <c r="O445" s="6"/>
    </row>
    <row r="446" spans="9:15" ht="10.5" customHeight="1">
      <c r="I446" s="6"/>
      <c r="O446" s="6"/>
    </row>
    <row r="447" spans="9:15" ht="10.5" customHeight="1">
      <c r="I447" s="6"/>
      <c r="O447" s="6"/>
    </row>
    <row r="448" spans="9:15" ht="10.5" customHeight="1">
      <c r="I448" s="6"/>
      <c r="O448" s="6"/>
    </row>
    <row r="449" spans="9:15" ht="10.5" customHeight="1">
      <c r="I449" s="6"/>
      <c r="O449" s="6"/>
    </row>
    <row r="450" spans="9:15" ht="10.5" customHeight="1">
      <c r="I450" s="6"/>
      <c r="O450" s="6"/>
    </row>
    <row r="451" spans="9:15" ht="10.5" customHeight="1">
      <c r="I451" s="6"/>
      <c r="O451" s="6"/>
    </row>
    <row r="452" spans="9:15" ht="10.5" customHeight="1">
      <c r="I452" s="6"/>
      <c r="O452" s="6"/>
    </row>
    <row r="453" spans="9:15" ht="10.5" customHeight="1">
      <c r="I453" s="6"/>
      <c r="O453" s="6"/>
    </row>
    <row r="454" spans="9:15" ht="10.5" customHeight="1">
      <c r="I454" s="6"/>
      <c r="O454" s="6"/>
    </row>
    <row r="455" spans="9:15" ht="10.5" customHeight="1">
      <c r="I455" s="6"/>
      <c r="O455" s="6"/>
    </row>
    <row r="456" spans="9:15" ht="10.5" customHeight="1">
      <c r="I456" s="6"/>
      <c r="O456" s="6"/>
    </row>
    <row r="457" spans="9:15" ht="10.5" customHeight="1">
      <c r="I457" s="6"/>
      <c r="O457" s="6"/>
    </row>
    <row r="458" spans="9:15" ht="10.5" customHeight="1">
      <c r="I458" s="6"/>
      <c r="O458" s="6"/>
    </row>
    <row r="459" spans="9:15" ht="10.5" customHeight="1">
      <c r="I459" s="6"/>
      <c r="O459" s="6"/>
    </row>
    <row r="460" spans="9:15" ht="10.5" customHeight="1">
      <c r="I460" s="6"/>
      <c r="O460" s="6"/>
    </row>
    <row r="461" spans="9:15" ht="10.5" customHeight="1">
      <c r="I461" s="6"/>
      <c r="O461" s="6"/>
    </row>
    <row r="462" spans="9:15" ht="10.5" customHeight="1">
      <c r="I462" s="6"/>
      <c r="O462" s="6"/>
    </row>
    <row r="463" spans="9:15" ht="10.5" customHeight="1">
      <c r="I463" s="6"/>
      <c r="O463" s="6"/>
    </row>
    <row r="464" spans="9:15" ht="10.5" customHeight="1">
      <c r="I464" s="6"/>
      <c r="O464" s="6"/>
    </row>
    <row r="465" spans="9:15" ht="10.5" customHeight="1">
      <c r="I465" s="6"/>
      <c r="O465" s="6"/>
    </row>
    <row r="466" spans="9:15" ht="10.5" customHeight="1">
      <c r="I466" s="6"/>
      <c r="O466" s="6"/>
    </row>
    <row r="467" spans="9:15" ht="10.5" customHeight="1">
      <c r="I467" s="6"/>
      <c r="O467" s="6"/>
    </row>
    <row r="468" spans="9:15" ht="10.5" customHeight="1">
      <c r="I468" s="6"/>
      <c r="O468" s="6"/>
    </row>
    <row r="469" spans="9:15" ht="10.5" customHeight="1">
      <c r="I469" s="6"/>
      <c r="O469" s="6"/>
    </row>
    <row r="470" spans="9:15" ht="10.5" customHeight="1">
      <c r="I470" s="6"/>
      <c r="O470" s="6"/>
    </row>
    <row r="471" spans="9:15" ht="10.5" customHeight="1">
      <c r="I471" s="6"/>
      <c r="O471" s="6"/>
    </row>
    <row r="472" spans="9:15" ht="10.5" customHeight="1">
      <c r="I472" s="6"/>
      <c r="O472" s="6"/>
    </row>
    <row r="473" spans="9:15" ht="10.5" customHeight="1">
      <c r="I473" s="6"/>
      <c r="O473" s="6"/>
    </row>
    <row r="474" spans="9:15" ht="10.5" customHeight="1">
      <c r="I474" s="6"/>
      <c r="O474" s="6"/>
    </row>
    <row r="475" spans="9:15" ht="10.5" customHeight="1">
      <c r="I475" s="6"/>
      <c r="O475" s="6"/>
    </row>
    <row r="476" spans="9:15" ht="10.5" customHeight="1">
      <c r="I476" s="6"/>
      <c r="O476" s="6"/>
    </row>
    <row r="477" spans="9:15" ht="10.5" customHeight="1">
      <c r="I477" s="6"/>
      <c r="O477" s="6"/>
    </row>
    <row r="478" spans="9:15" ht="10.5" customHeight="1">
      <c r="I478" s="6"/>
      <c r="O478" s="6"/>
    </row>
    <row r="479" spans="9:15" ht="10.5" customHeight="1">
      <c r="I479" s="6"/>
      <c r="O479" s="6"/>
    </row>
    <row r="480" spans="9:15" ht="10.5" customHeight="1">
      <c r="I480" s="6"/>
      <c r="O480" s="6"/>
    </row>
    <row r="481" spans="9:15" ht="10.5" customHeight="1">
      <c r="I481" s="6"/>
      <c r="O481" s="6"/>
    </row>
    <row r="482" spans="9:15" ht="10.5" customHeight="1">
      <c r="I482" s="6"/>
      <c r="O482" s="6"/>
    </row>
    <row r="483" spans="9:15" ht="10.5" customHeight="1">
      <c r="I483" s="6"/>
      <c r="O483" s="6"/>
    </row>
    <row r="484" spans="9:15" ht="10.5" customHeight="1">
      <c r="I484" s="6"/>
      <c r="O484" s="6"/>
    </row>
    <row r="485" spans="9:15" ht="10.5" customHeight="1">
      <c r="I485" s="6"/>
      <c r="O485" s="6"/>
    </row>
    <row r="486" spans="9:15" ht="10.5" customHeight="1">
      <c r="I486" s="6"/>
      <c r="O486" s="6"/>
    </row>
    <row r="487" spans="9:15" ht="10.5" customHeight="1">
      <c r="I487" s="6"/>
      <c r="O487" s="6"/>
    </row>
    <row r="488" spans="9:15" ht="10.5" customHeight="1">
      <c r="I488" s="6"/>
      <c r="O488" s="6"/>
    </row>
    <row r="489" spans="9:15" ht="10.5" customHeight="1">
      <c r="I489" s="6"/>
      <c r="O489" s="6"/>
    </row>
    <row r="490" spans="9:15" ht="10.5" customHeight="1">
      <c r="I490" s="6"/>
      <c r="O490" s="6"/>
    </row>
    <row r="491" spans="9:15" ht="10.5" customHeight="1">
      <c r="I491" s="6"/>
      <c r="O491" s="6"/>
    </row>
    <row r="492" spans="9:15" ht="10.5" customHeight="1">
      <c r="I492" s="6"/>
      <c r="O492" s="6"/>
    </row>
    <row r="493" spans="9:15" ht="10.5" customHeight="1">
      <c r="I493" s="6"/>
      <c r="O493" s="6"/>
    </row>
    <row r="494" spans="9:15" ht="10.5" customHeight="1">
      <c r="I494" s="6"/>
      <c r="O494" s="6"/>
    </row>
    <row r="495" spans="9:15" ht="10.5" customHeight="1">
      <c r="I495" s="6"/>
      <c r="O495" s="6"/>
    </row>
    <row r="496" spans="9:15" ht="10.5" customHeight="1">
      <c r="I496" s="6"/>
      <c r="O496" s="6"/>
    </row>
    <row r="497" spans="9:15" ht="10.5" customHeight="1">
      <c r="I497" s="6"/>
      <c r="O497" s="6"/>
    </row>
    <row r="498" spans="9:15" ht="10.5" customHeight="1">
      <c r="I498" s="6"/>
      <c r="O498" s="6"/>
    </row>
    <row r="499" spans="9:15" ht="10.5" customHeight="1">
      <c r="I499" s="6"/>
      <c r="O499" s="6"/>
    </row>
    <row r="500" spans="9:15" ht="10.5" customHeight="1">
      <c r="I500" s="6"/>
      <c r="O500" s="6"/>
    </row>
    <row r="501" spans="9:15" ht="10.5" customHeight="1">
      <c r="I501" s="6"/>
      <c r="O501" s="6"/>
    </row>
    <row r="502" spans="9:15" ht="10.5" customHeight="1">
      <c r="I502" s="6"/>
      <c r="O502" s="6"/>
    </row>
    <row r="503" spans="9:15" ht="10.5" customHeight="1">
      <c r="I503" s="6"/>
      <c r="O503" s="6"/>
    </row>
    <row r="504" spans="9:15" ht="10.5" customHeight="1">
      <c r="I504" s="6"/>
      <c r="O504" s="6"/>
    </row>
    <row r="505" spans="9:15" ht="10.5" customHeight="1">
      <c r="I505" s="6"/>
      <c r="O505" s="6"/>
    </row>
    <row r="506" spans="9:15" ht="10.5" customHeight="1">
      <c r="I506" s="6"/>
      <c r="O506" s="6"/>
    </row>
    <row r="507" spans="9:15" ht="10.5" customHeight="1">
      <c r="I507" s="6"/>
      <c r="O507" s="6"/>
    </row>
    <row r="508" spans="9:15" ht="10.5" customHeight="1">
      <c r="I508" s="6"/>
      <c r="O508" s="6"/>
    </row>
    <row r="509" spans="9:15" ht="10.5" customHeight="1">
      <c r="I509" s="6"/>
      <c r="O509" s="6"/>
    </row>
    <row r="510" spans="9:15" ht="10.5" customHeight="1">
      <c r="I510" s="6"/>
      <c r="O510" s="6"/>
    </row>
    <row r="511" spans="9:15" ht="10.5" customHeight="1">
      <c r="I511" s="6"/>
      <c r="O511" s="6"/>
    </row>
    <row r="512" spans="9:15" ht="10.5" customHeight="1">
      <c r="I512" s="6"/>
      <c r="O512" s="6"/>
    </row>
    <row r="513" spans="9:15" ht="10.5" customHeight="1">
      <c r="I513" s="6"/>
      <c r="O513" s="6"/>
    </row>
    <row r="514" spans="9:15" ht="10.5" customHeight="1">
      <c r="I514" s="6"/>
      <c r="O514" s="6"/>
    </row>
    <row r="515" spans="9:15" ht="10.5" customHeight="1">
      <c r="I515" s="6"/>
      <c r="O515" s="6"/>
    </row>
    <row r="516" spans="9:15" ht="10.5" customHeight="1">
      <c r="I516" s="6"/>
      <c r="O516" s="6"/>
    </row>
    <row r="517" spans="9:15" ht="10.5" customHeight="1">
      <c r="I517" s="6"/>
      <c r="O517" s="6"/>
    </row>
    <row r="518" spans="9:15" ht="10.5" customHeight="1">
      <c r="I518" s="6"/>
      <c r="O518" s="6"/>
    </row>
    <row r="519" spans="9:15" ht="10.5" customHeight="1">
      <c r="I519" s="6"/>
      <c r="O519" s="6"/>
    </row>
    <row r="520" spans="9:15" ht="10.5" customHeight="1">
      <c r="I520" s="6"/>
      <c r="O520" s="6"/>
    </row>
    <row r="521" spans="9:15" ht="10.5" customHeight="1">
      <c r="I521" s="6"/>
      <c r="O521" s="6"/>
    </row>
    <row r="522" spans="9:15" ht="10.5" customHeight="1">
      <c r="I522" s="6"/>
      <c r="O522" s="6"/>
    </row>
    <row r="523" spans="9:15" ht="10.5" customHeight="1">
      <c r="I523" s="6"/>
      <c r="O523" s="6"/>
    </row>
    <row r="524" spans="9:15" ht="10.5" customHeight="1">
      <c r="I524" s="6"/>
      <c r="O524" s="6"/>
    </row>
    <row r="525" spans="9:15" ht="10.5" customHeight="1">
      <c r="I525" s="6"/>
      <c r="O525" s="6"/>
    </row>
    <row r="526" spans="9:15" ht="10.5" customHeight="1">
      <c r="I526" s="6"/>
      <c r="O526" s="6"/>
    </row>
    <row r="527" spans="9:15" ht="10.5" customHeight="1">
      <c r="I527" s="6"/>
      <c r="O527" s="6"/>
    </row>
    <row r="528" spans="9:15" ht="10.5" customHeight="1">
      <c r="I528" s="6"/>
      <c r="O528" s="6"/>
    </row>
    <row r="529" spans="9:15" ht="10.5" customHeight="1">
      <c r="I529" s="6"/>
      <c r="O529" s="6"/>
    </row>
    <row r="530" spans="9:15" ht="10.5" customHeight="1">
      <c r="I530" s="6"/>
      <c r="O530" s="6"/>
    </row>
    <row r="531" spans="9:15" ht="10.5" customHeight="1">
      <c r="I531" s="6"/>
      <c r="O531" s="6"/>
    </row>
    <row r="532" spans="9:15" ht="10.5" customHeight="1">
      <c r="I532" s="6"/>
      <c r="O532" s="6"/>
    </row>
    <row r="533" spans="9:15" ht="10.5" customHeight="1">
      <c r="I533" s="6"/>
      <c r="O533" s="6"/>
    </row>
    <row r="534" spans="9:15" ht="10.5" customHeight="1">
      <c r="I534" s="6"/>
      <c r="O534" s="6"/>
    </row>
    <row r="535" spans="9:15" ht="10.5" customHeight="1">
      <c r="I535" s="6"/>
      <c r="O535" s="6"/>
    </row>
    <row r="536" spans="9:15" ht="10.5" customHeight="1">
      <c r="I536" s="6"/>
      <c r="O536" s="6"/>
    </row>
    <row r="537" spans="9:15" ht="10.5" customHeight="1">
      <c r="I537" s="6"/>
      <c r="O537" s="6"/>
    </row>
    <row r="538" spans="9:15" ht="10.5" customHeight="1">
      <c r="I538" s="6"/>
      <c r="O538" s="6"/>
    </row>
    <row r="539" spans="9:15" ht="10.5" customHeight="1">
      <c r="I539" s="6"/>
      <c r="O539" s="6"/>
    </row>
    <row r="540" spans="9:15" ht="10.5" customHeight="1">
      <c r="I540" s="6"/>
      <c r="O540" s="6"/>
    </row>
    <row r="541" spans="9:15" ht="10.5" customHeight="1">
      <c r="I541" s="6"/>
      <c r="O541" s="6"/>
    </row>
    <row r="542" spans="9:15" ht="10.5" customHeight="1">
      <c r="I542" s="6"/>
      <c r="O542" s="6"/>
    </row>
    <row r="543" spans="9:15" ht="10.5" customHeight="1">
      <c r="I543" s="6"/>
      <c r="O543" s="6"/>
    </row>
    <row r="544" spans="9:15" ht="10.5" customHeight="1">
      <c r="I544" s="6"/>
      <c r="O544" s="6"/>
    </row>
    <row r="545" spans="9:15" ht="10.5" customHeight="1">
      <c r="I545" s="6"/>
      <c r="O545" s="6"/>
    </row>
    <row r="546" spans="9:15" ht="10.5" customHeight="1">
      <c r="I546" s="6"/>
      <c r="O546" s="6"/>
    </row>
    <row r="547" spans="9:15" ht="10.5" customHeight="1">
      <c r="I547" s="6"/>
      <c r="O547" s="6"/>
    </row>
    <row r="548" spans="9:15" ht="10.5" customHeight="1">
      <c r="I548" s="6"/>
      <c r="O548" s="6"/>
    </row>
    <row r="549" spans="9:15" ht="10.5" customHeight="1">
      <c r="I549" s="6"/>
      <c r="O549" s="6"/>
    </row>
    <row r="550" spans="9:15" ht="10.5" customHeight="1">
      <c r="I550" s="6"/>
      <c r="O550" s="6"/>
    </row>
    <row r="551" spans="9:15" ht="10.5" customHeight="1">
      <c r="I551" s="6"/>
      <c r="O551" s="6"/>
    </row>
    <row r="552" spans="9:15" ht="10.5" customHeight="1">
      <c r="I552" s="6"/>
      <c r="O552" s="6"/>
    </row>
    <row r="553" spans="9:15" ht="10.5" customHeight="1">
      <c r="I553" s="6"/>
      <c r="O553" s="6"/>
    </row>
    <row r="554" spans="9:15" ht="10.5" customHeight="1">
      <c r="I554" s="6"/>
      <c r="O554" s="6"/>
    </row>
    <row r="555" spans="9:15" ht="10.5" customHeight="1">
      <c r="I555" s="6"/>
      <c r="O555" s="6"/>
    </row>
    <row r="556" spans="9:15" ht="10.5" customHeight="1">
      <c r="I556" s="6"/>
      <c r="O556" s="6"/>
    </row>
    <row r="557" spans="9:15" ht="10.5" customHeight="1">
      <c r="I557" s="6"/>
      <c r="O557" s="6"/>
    </row>
    <row r="558" spans="9:15" ht="10.5" customHeight="1">
      <c r="I558" s="6"/>
      <c r="O558" s="6"/>
    </row>
    <row r="559" spans="9:15" ht="10.5" customHeight="1">
      <c r="I559" s="6"/>
      <c r="O559" s="6"/>
    </row>
    <row r="560" spans="9:15" ht="10.5" customHeight="1">
      <c r="I560" s="6"/>
      <c r="O560" s="6"/>
    </row>
    <row r="561" spans="9:15" ht="10.5" customHeight="1">
      <c r="I561" s="6"/>
      <c r="O561" s="6"/>
    </row>
    <row r="562" spans="9:15" ht="10.5" customHeight="1">
      <c r="I562" s="6"/>
      <c r="O562" s="6"/>
    </row>
    <row r="563" spans="9:15" ht="10.5" customHeight="1">
      <c r="I563" s="6"/>
      <c r="O563" s="6"/>
    </row>
    <row r="564" spans="9:15" ht="10.5" customHeight="1">
      <c r="I564" s="6"/>
      <c r="O564" s="6"/>
    </row>
    <row r="565" spans="9:15" ht="10.5" customHeight="1">
      <c r="I565" s="6"/>
      <c r="O565" s="6"/>
    </row>
    <row r="566" spans="9:15" ht="10.5" customHeight="1">
      <c r="I566" s="6"/>
      <c r="O566" s="6"/>
    </row>
    <row r="567" spans="9:15" ht="10.5" customHeight="1">
      <c r="I567" s="6"/>
      <c r="O567" s="6"/>
    </row>
    <row r="568" spans="9:15" ht="10.5" customHeight="1">
      <c r="I568" s="6"/>
      <c r="O568" s="6"/>
    </row>
    <row r="569" spans="9:15" ht="10.5" customHeight="1">
      <c r="I569" s="6"/>
      <c r="O569" s="6"/>
    </row>
    <row r="570" spans="9:15" ht="10.5" customHeight="1">
      <c r="I570" s="6"/>
      <c r="O570" s="6"/>
    </row>
    <row r="571" spans="9:15" ht="10.5" customHeight="1">
      <c r="I571" s="6"/>
      <c r="O571" s="6"/>
    </row>
    <row r="572" spans="9:15" ht="10.5" customHeight="1">
      <c r="I572" s="6"/>
      <c r="O572" s="6"/>
    </row>
    <row r="573" spans="9:15" ht="10.5" customHeight="1">
      <c r="I573" s="6"/>
      <c r="O573" s="6"/>
    </row>
    <row r="574" spans="9:15" ht="10.5" customHeight="1">
      <c r="I574" s="6"/>
      <c r="O574" s="6"/>
    </row>
    <row r="575" spans="9:15" ht="10.5" customHeight="1">
      <c r="I575" s="6"/>
      <c r="O575" s="6"/>
    </row>
    <row r="576" spans="9:15" ht="10.5" customHeight="1">
      <c r="I576" s="6"/>
      <c r="O576" s="6"/>
    </row>
    <row r="577" spans="9:15" ht="10.5" customHeight="1">
      <c r="I577" s="6"/>
      <c r="O577" s="6"/>
    </row>
    <row r="578" spans="9:15" ht="10.5" customHeight="1">
      <c r="I578" s="6"/>
      <c r="O578" s="6"/>
    </row>
    <row r="579" spans="9:15" ht="10.5" customHeight="1">
      <c r="I579" s="6"/>
      <c r="O579" s="6"/>
    </row>
    <row r="580" spans="9:15" ht="10.5" customHeight="1">
      <c r="I580" s="6"/>
      <c r="O580" s="6"/>
    </row>
    <row r="581" spans="9:15" ht="10.5" customHeight="1">
      <c r="I581" s="6"/>
      <c r="O581" s="6"/>
    </row>
    <row r="582" spans="9:15" ht="10.5" customHeight="1">
      <c r="I582" s="6"/>
      <c r="O582" s="6"/>
    </row>
    <row r="583" spans="9:15" ht="10.5" customHeight="1">
      <c r="I583" s="6"/>
      <c r="O583" s="6"/>
    </row>
    <row r="584" spans="9:15" ht="10.5" customHeight="1">
      <c r="I584" s="6"/>
      <c r="O584" s="6"/>
    </row>
    <row r="585" spans="9:15" ht="10.5" customHeight="1">
      <c r="I585" s="6"/>
      <c r="O585" s="6"/>
    </row>
    <row r="586" spans="9:15" ht="10.5" customHeight="1">
      <c r="I586" s="6"/>
      <c r="O586" s="6"/>
    </row>
    <row r="587" spans="9:15" ht="10.5" customHeight="1">
      <c r="I587" s="6"/>
      <c r="O587" s="6"/>
    </row>
    <row r="588" spans="9:15" ht="10.5" customHeight="1">
      <c r="I588" s="6"/>
      <c r="O588" s="6"/>
    </row>
    <row r="589" spans="9:15" ht="10.5" customHeight="1">
      <c r="I589" s="6"/>
      <c r="O589" s="6"/>
    </row>
    <row r="590" spans="9:15" ht="10.5" customHeight="1">
      <c r="I590" s="6"/>
      <c r="O590" s="6"/>
    </row>
    <row r="591" spans="9:15" ht="10.5" customHeight="1">
      <c r="I591" s="6"/>
      <c r="O591" s="6"/>
    </row>
    <row r="592" spans="9:15" ht="10.5" customHeight="1">
      <c r="I592" s="6"/>
      <c r="O592" s="6"/>
    </row>
    <row r="593" spans="9:15" ht="10.5" customHeight="1">
      <c r="I593" s="6"/>
      <c r="O593" s="6"/>
    </row>
    <row r="594" spans="9:15" ht="10.5" customHeight="1">
      <c r="I594" s="6"/>
      <c r="O594" s="6"/>
    </row>
    <row r="595" spans="9:15" ht="10.5" customHeight="1">
      <c r="I595" s="6"/>
      <c r="O595" s="6"/>
    </row>
    <row r="596" spans="9:15" ht="10.5" customHeight="1">
      <c r="I596" s="6"/>
      <c r="O596" s="6"/>
    </row>
    <row r="597" spans="9:15" ht="10.5" customHeight="1">
      <c r="I597" s="6"/>
      <c r="O597" s="6"/>
    </row>
    <row r="598" spans="9:15" ht="10.5" customHeight="1">
      <c r="I598" s="6"/>
      <c r="O598" s="6"/>
    </row>
    <row r="599" spans="9:15" ht="10.5" customHeight="1">
      <c r="I599" s="6"/>
      <c r="O599" s="6"/>
    </row>
    <row r="600" spans="9:15" ht="10.5" customHeight="1">
      <c r="I600" s="6"/>
      <c r="O600" s="6"/>
    </row>
    <row r="601" spans="9:15" ht="10.5" customHeight="1">
      <c r="I601" s="6"/>
      <c r="O601" s="6"/>
    </row>
    <row r="602" spans="9:15" ht="10.5" customHeight="1">
      <c r="I602" s="6"/>
      <c r="O602" s="6"/>
    </row>
    <row r="603" spans="9:15" ht="10.5" customHeight="1">
      <c r="I603" s="6"/>
      <c r="O603" s="6"/>
    </row>
    <row r="604" spans="9:15" ht="10.5" customHeight="1">
      <c r="I604" s="6"/>
      <c r="O604" s="6"/>
    </row>
    <row r="605" spans="9:15" ht="10.5" customHeight="1">
      <c r="I605" s="6"/>
      <c r="O605" s="6"/>
    </row>
    <row r="606" spans="9:15" ht="10.5" customHeight="1">
      <c r="I606" s="6"/>
      <c r="O606" s="6"/>
    </row>
    <row r="607" spans="9:15" ht="10.5" customHeight="1">
      <c r="I607" s="6"/>
      <c r="O607" s="6"/>
    </row>
    <row r="608" spans="9:15" ht="10.5" customHeight="1">
      <c r="I608" s="6"/>
      <c r="O608" s="6"/>
    </row>
    <row r="609" spans="9:15" ht="10.5" customHeight="1">
      <c r="I609" s="6"/>
      <c r="O609" s="6"/>
    </row>
    <row r="610" spans="9:15" ht="10.5" customHeight="1">
      <c r="I610" s="6"/>
      <c r="O610" s="6"/>
    </row>
    <row r="611" spans="9:15" ht="10.5" customHeight="1">
      <c r="I611" s="6"/>
      <c r="O611" s="6"/>
    </row>
    <row r="612" spans="9:15" ht="10.5" customHeight="1">
      <c r="I612" s="6"/>
      <c r="O612" s="6"/>
    </row>
    <row r="613" spans="9:15" ht="10.5" customHeight="1">
      <c r="I613" s="6"/>
      <c r="O613" s="6"/>
    </row>
    <row r="614" spans="9:15" ht="10.5" customHeight="1">
      <c r="I614" s="6"/>
      <c r="O614" s="6"/>
    </row>
    <row r="615" spans="9:15" ht="10.5" customHeight="1">
      <c r="I615" s="6"/>
      <c r="O615" s="6"/>
    </row>
    <row r="616" spans="9:15" ht="10.5" customHeight="1">
      <c r="I616" s="6"/>
      <c r="O616" s="6"/>
    </row>
    <row r="617" spans="9:15" ht="10.5" customHeight="1">
      <c r="I617" s="6"/>
      <c r="O617" s="6"/>
    </row>
    <row r="618" spans="9:15" ht="10.5" customHeight="1">
      <c r="I618" s="6"/>
      <c r="O618" s="6"/>
    </row>
    <row r="619" spans="9:15" ht="10.5" customHeight="1">
      <c r="I619" s="6"/>
      <c r="O619" s="6"/>
    </row>
    <row r="620" spans="9:15" ht="10.5" customHeight="1">
      <c r="I620" s="6"/>
      <c r="O620" s="6"/>
    </row>
    <row r="621" spans="9:15" ht="10.5" customHeight="1">
      <c r="I621" s="6"/>
      <c r="O621" s="6"/>
    </row>
    <row r="622" spans="9:15" ht="10.5" customHeight="1">
      <c r="I622" s="6"/>
      <c r="O622" s="6"/>
    </row>
    <row r="623" spans="9:15" ht="10.5" customHeight="1">
      <c r="I623" s="6"/>
      <c r="O623" s="6"/>
    </row>
    <row r="624" spans="9:15" ht="10.5" customHeight="1">
      <c r="I624" s="6"/>
      <c r="O624" s="6"/>
    </row>
    <row r="625" spans="9:15" ht="10.5" customHeight="1">
      <c r="I625" s="6"/>
      <c r="O625" s="6"/>
    </row>
    <row r="626" spans="9:15" ht="10.5" customHeight="1">
      <c r="I626" s="6"/>
      <c r="O626" s="6"/>
    </row>
    <row r="627" spans="9:15" ht="10.5" customHeight="1">
      <c r="I627" s="6"/>
      <c r="O627" s="6"/>
    </row>
    <row r="628" spans="9:15" ht="10.5" customHeight="1">
      <c r="I628" s="6"/>
      <c r="O628" s="6"/>
    </row>
    <row r="629" spans="9:15" ht="10.5" customHeight="1">
      <c r="I629" s="6"/>
      <c r="O629" s="6"/>
    </row>
    <row r="630" spans="9:15" ht="10.5" customHeight="1">
      <c r="I630" s="6"/>
      <c r="O630" s="6"/>
    </row>
    <row r="631" spans="9:15" ht="10.5" customHeight="1">
      <c r="I631" s="6"/>
      <c r="O631" s="6"/>
    </row>
    <row r="632" spans="9:15" ht="10.5" customHeight="1">
      <c r="I632" s="6"/>
      <c r="O632" s="6"/>
    </row>
    <row r="633" spans="9:15" ht="10.5" customHeight="1">
      <c r="I633" s="6"/>
      <c r="O633" s="6"/>
    </row>
    <row r="634" spans="9:15" ht="10.5" customHeight="1">
      <c r="I634" s="6"/>
      <c r="O634" s="6"/>
    </row>
    <row r="635" spans="9:15" ht="10.5" customHeight="1">
      <c r="I635" s="6"/>
      <c r="O635" s="6"/>
    </row>
    <row r="636" spans="9:15" ht="10.5" customHeight="1">
      <c r="I636" s="6"/>
      <c r="O636" s="6"/>
    </row>
    <row r="637" spans="9:15" ht="10.5" customHeight="1">
      <c r="I637" s="6"/>
      <c r="O637" s="6"/>
    </row>
    <row r="638" spans="9:15" ht="10.5" customHeight="1">
      <c r="I638" s="6"/>
      <c r="O638" s="6"/>
    </row>
    <row r="639" spans="9:15" ht="10.5" customHeight="1">
      <c r="I639" s="6"/>
      <c r="O639" s="6"/>
    </row>
    <row r="640" spans="9:15" ht="10.5" customHeight="1">
      <c r="I640" s="6"/>
      <c r="O640" s="6"/>
    </row>
    <row r="641" spans="9:15" ht="10.5" customHeight="1">
      <c r="I641" s="6"/>
      <c r="O641" s="6"/>
    </row>
    <row r="642" spans="9:15" ht="10.5" customHeight="1">
      <c r="I642" s="6"/>
      <c r="O642" s="6"/>
    </row>
    <row r="643" spans="9:15" ht="10.5" customHeight="1">
      <c r="I643" s="6"/>
      <c r="O643" s="6"/>
    </row>
    <row r="644" spans="9:15" ht="10.5" customHeight="1">
      <c r="I644" s="6"/>
      <c r="O644" s="6"/>
    </row>
    <row r="645" spans="9:15" ht="10.5" customHeight="1">
      <c r="I645" s="6"/>
      <c r="O645" s="6"/>
    </row>
    <row r="646" spans="9:15" ht="10.5" customHeight="1">
      <c r="I646" s="6"/>
      <c r="O646" s="6"/>
    </row>
    <row r="647" spans="9:15" ht="10.5" customHeight="1">
      <c r="I647" s="6"/>
      <c r="O647" s="6"/>
    </row>
    <row r="648" spans="9:15" ht="10.5" customHeight="1">
      <c r="I648" s="6"/>
      <c r="O648" s="6"/>
    </row>
    <row r="649" spans="9:15" ht="10.5" customHeight="1">
      <c r="I649" s="6"/>
      <c r="O649" s="6"/>
    </row>
    <row r="650" spans="9:15" ht="10.5" customHeight="1">
      <c r="I650" s="6"/>
      <c r="O650" s="6"/>
    </row>
    <row r="651" spans="9:15" ht="10.5" customHeight="1">
      <c r="I651" s="6"/>
      <c r="O651" s="6"/>
    </row>
    <row r="652" spans="9:15" ht="10.5" customHeight="1">
      <c r="I652" s="6"/>
      <c r="O652" s="6"/>
    </row>
    <row r="653" spans="9:15" ht="10.5" customHeight="1">
      <c r="I653" s="6"/>
      <c r="O653" s="6"/>
    </row>
    <row r="654" spans="9:15" ht="10.5" customHeight="1">
      <c r="I654" s="6"/>
      <c r="O654" s="6"/>
    </row>
    <row r="655" spans="9:15" ht="10.5" customHeight="1">
      <c r="I655" s="6"/>
      <c r="O655" s="6"/>
    </row>
    <row r="656" spans="9:15" ht="10.5" customHeight="1">
      <c r="I656" s="6"/>
      <c r="O656" s="6"/>
    </row>
    <row r="657" spans="9:15" ht="10.5" customHeight="1">
      <c r="I657" s="6"/>
      <c r="O657" s="6"/>
    </row>
    <row r="658" spans="9:15" ht="10.5" customHeight="1">
      <c r="I658" s="6"/>
      <c r="O658" s="6"/>
    </row>
    <row r="659" spans="9:15" ht="10.5" customHeight="1">
      <c r="I659" s="6"/>
      <c r="O659" s="6"/>
    </row>
    <row r="660" spans="9:15" ht="10.5" customHeight="1">
      <c r="I660" s="6"/>
      <c r="O660" s="6"/>
    </row>
    <row r="661" spans="9:15" ht="10.5" customHeight="1">
      <c r="I661" s="6"/>
      <c r="O661" s="6"/>
    </row>
    <row r="662" spans="9:15" ht="10.5" customHeight="1">
      <c r="I662" s="6"/>
      <c r="O662" s="6"/>
    </row>
    <row r="663" spans="9:15" ht="10.5" customHeight="1">
      <c r="I663" s="6"/>
      <c r="O663" s="6"/>
    </row>
    <row r="664" spans="9:15" ht="10.5" customHeight="1">
      <c r="I664" s="6"/>
      <c r="O664" s="6"/>
    </row>
    <row r="665" spans="9:15" ht="10.5" customHeight="1">
      <c r="I665" s="6"/>
      <c r="O665" s="6"/>
    </row>
    <row r="666" spans="9:15" ht="10.5" customHeight="1">
      <c r="I666" s="6"/>
      <c r="O666" s="6"/>
    </row>
    <row r="667" spans="9:15" ht="10.5" customHeight="1">
      <c r="I667" s="6"/>
      <c r="O667" s="6"/>
    </row>
    <row r="668" spans="9:15" ht="10.5" customHeight="1">
      <c r="I668" s="6"/>
      <c r="O668" s="6"/>
    </row>
    <row r="669" spans="9:15" ht="10.5" customHeight="1">
      <c r="I669" s="6"/>
      <c r="O669" s="6"/>
    </row>
    <row r="670" spans="9:15" ht="10.5" customHeight="1">
      <c r="I670" s="6"/>
      <c r="O670" s="6"/>
    </row>
    <row r="671" spans="9:15" ht="10.5" customHeight="1">
      <c r="I671" s="6"/>
      <c r="O671" s="6"/>
    </row>
    <row r="672" spans="9:15" ht="10.5" customHeight="1">
      <c r="I672" s="6"/>
      <c r="O672" s="6"/>
    </row>
    <row r="673" spans="9:15" ht="10.5" customHeight="1">
      <c r="I673" s="6"/>
      <c r="O673" s="6"/>
    </row>
    <row r="674" spans="9:15" ht="10.5" customHeight="1">
      <c r="I674" s="6"/>
      <c r="O674" s="6"/>
    </row>
    <row r="675" spans="9:15" ht="10.5" customHeight="1">
      <c r="I675" s="6"/>
      <c r="O675" s="6"/>
    </row>
    <row r="676" spans="9:15" ht="10.5" customHeight="1">
      <c r="I676" s="6"/>
      <c r="O676" s="6"/>
    </row>
    <row r="677" spans="9:15" ht="10.5" customHeight="1">
      <c r="I677" s="6"/>
      <c r="O677" s="6"/>
    </row>
    <row r="678" spans="9:15" ht="10.5" customHeight="1">
      <c r="I678" s="6"/>
      <c r="O678" s="6"/>
    </row>
    <row r="679" spans="9:15" ht="10.5" customHeight="1">
      <c r="I679" s="6"/>
      <c r="O679" s="6"/>
    </row>
    <row r="680" spans="9:15" ht="10.5" customHeight="1">
      <c r="I680" s="6"/>
      <c r="O680" s="6"/>
    </row>
    <row r="681" spans="9:15" ht="10.5" customHeight="1">
      <c r="I681" s="6"/>
      <c r="O681" s="6"/>
    </row>
    <row r="682" spans="9:15" ht="10.5" customHeight="1">
      <c r="I682" s="6"/>
      <c r="O682" s="6"/>
    </row>
    <row r="683" spans="9:15" ht="10.5" customHeight="1">
      <c r="I683" s="6"/>
      <c r="O683" s="6"/>
    </row>
    <row r="684" spans="9:15" ht="10.5" customHeight="1">
      <c r="I684" s="6"/>
      <c r="O684" s="6"/>
    </row>
    <row r="685" spans="9:15" ht="10.5" customHeight="1">
      <c r="I685" s="6"/>
      <c r="O685" s="6"/>
    </row>
    <row r="686" spans="9:15" ht="10.5" customHeight="1">
      <c r="I686" s="6"/>
      <c r="O686" s="6"/>
    </row>
    <row r="687" spans="9:15" ht="10.5" customHeight="1">
      <c r="I687" s="6"/>
      <c r="O687" s="6"/>
    </row>
    <row r="688" spans="9:15" ht="10.5" customHeight="1">
      <c r="I688" s="6"/>
      <c r="O688" s="6"/>
    </row>
    <row r="689" spans="9:15" ht="10.5" customHeight="1">
      <c r="I689" s="6"/>
      <c r="O689" s="6"/>
    </row>
    <row r="690" spans="9:15" ht="10.5" customHeight="1">
      <c r="I690" s="6"/>
      <c r="O690" s="6"/>
    </row>
    <row r="691" spans="9:15" ht="10.5" customHeight="1">
      <c r="I691" s="6"/>
      <c r="O691" s="6"/>
    </row>
    <row r="692" spans="9:15" ht="10.5" customHeight="1">
      <c r="I692" s="6"/>
      <c r="O692" s="6"/>
    </row>
    <row r="693" spans="9:15" ht="10.5" customHeight="1">
      <c r="I693" s="6"/>
      <c r="O693" s="6"/>
    </row>
    <row r="694" spans="9:15" ht="10.5" customHeight="1">
      <c r="I694" s="6"/>
      <c r="O694" s="6"/>
    </row>
    <row r="695" spans="9:15" ht="10.5" customHeight="1">
      <c r="I695" s="6"/>
      <c r="O695" s="6"/>
    </row>
    <row r="696" spans="9:15" ht="10.5" customHeight="1">
      <c r="I696" s="6"/>
      <c r="O696" s="6"/>
    </row>
    <row r="697" spans="9:15" ht="10.5" customHeight="1">
      <c r="I697" s="6"/>
      <c r="O697" s="6"/>
    </row>
    <row r="698" spans="9:15" ht="10.5" customHeight="1">
      <c r="I698" s="6"/>
      <c r="O698" s="6"/>
    </row>
    <row r="699" spans="9:15" ht="10.5" customHeight="1">
      <c r="I699" s="6"/>
      <c r="O699" s="6"/>
    </row>
    <row r="700" spans="9:15" ht="10.5" customHeight="1">
      <c r="I700" s="6"/>
      <c r="O700" s="6"/>
    </row>
    <row r="701" spans="9:15" ht="10.5" customHeight="1">
      <c r="I701" s="6"/>
      <c r="O701" s="6"/>
    </row>
    <row r="702" spans="9:15" ht="10.5" customHeight="1">
      <c r="I702" s="6"/>
      <c r="O702" s="6"/>
    </row>
    <row r="703" spans="9:15" ht="10.5" customHeight="1">
      <c r="I703" s="6"/>
      <c r="O703" s="6"/>
    </row>
    <row r="704" spans="9:15" ht="10.5" customHeight="1">
      <c r="I704" s="6"/>
      <c r="O704" s="6"/>
    </row>
    <row r="705" spans="9:15" ht="10.5" customHeight="1">
      <c r="I705" s="6"/>
      <c r="O705" s="6"/>
    </row>
    <row r="706" spans="9:15" ht="10.5" customHeight="1">
      <c r="I706" s="6"/>
      <c r="O706" s="6"/>
    </row>
    <row r="707" spans="9:15" ht="10.5" customHeight="1">
      <c r="I707" s="6"/>
      <c r="O707" s="6"/>
    </row>
    <row r="708" spans="9:15" ht="10.5" customHeight="1">
      <c r="I708" s="6"/>
      <c r="O708" s="6"/>
    </row>
    <row r="709" spans="9:15" ht="10.5" customHeight="1">
      <c r="I709" s="6"/>
      <c r="O709" s="6"/>
    </row>
    <row r="710" spans="9:15" ht="10.5" customHeight="1">
      <c r="I710" s="6"/>
      <c r="O710" s="6"/>
    </row>
    <row r="711" spans="9:15" ht="10.5" customHeight="1">
      <c r="I711" s="6"/>
      <c r="O711" s="6"/>
    </row>
    <row r="712" spans="9:15" ht="10.5" customHeight="1">
      <c r="I712" s="6"/>
      <c r="O712" s="6"/>
    </row>
    <row r="713" spans="9:15" ht="10.5" customHeight="1">
      <c r="I713" s="6"/>
      <c r="O713" s="6"/>
    </row>
    <row r="714" spans="9:15" ht="10.5" customHeight="1">
      <c r="I714" s="6"/>
      <c r="O714" s="6"/>
    </row>
    <row r="715" spans="9:15" ht="10.5" customHeight="1">
      <c r="I715" s="6"/>
      <c r="O715" s="6"/>
    </row>
    <row r="716" spans="9:15" ht="10.5" customHeight="1">
      <c r="I716" s="6"/>
      <c r="O716" s="6"/>
    </row>
    <row r="717" spans="9:15" ht="10.5" customHeight="1">
      <c r="I717" s="6"/>
      <c r="O717" s="6"/>
    </row>
    <row r="718" spans="9:15" ht="10.5" customHeight="1">
      <c r="I718" s="6"/>
      <c r="O718" s="6"/>
    </row>
    <row r="719" spans="9:15" ht="10.5" customHeight="1">
      <c r="I719" s="6"/>
      <c r="O719" s="6"/>
    </row>
    <row r="720" spans="9:15" ht="10.5" customHeight="1">
      <c r="I720" s="6"/>
      <c r="O720" s="6"/>
    </row>
    <row r="721" spans="9:15" ht="10.5" customHeight="1">
      <c r="I721" s="6"/>
      <c r="O721" s="6"/>
    </row>
    <row r="722" spans="9:15" ht="10.5" customHeight="1">
      <c r="I722" s="6"/>
      <c r="O722" s="6"/>
    </row>
    <row r="723" spans="9:15" ht="10.5" customHeight="1">
      <c r="I723" s="6"/>
      <c r="O723" s="6"/>
    </row>
    <row r="724" spans="9:15" ht="10.5" customHeight="1">
      <c r="I724" s="6"/>
      <c r="O724" s="6"/>
    </row>
    <row r="725" spans="9:15" ht="10.5" customHeight="1">
      <c r="I725" s="6"/>
      <c r="O725" s="6"/>
    </row>
    <row r="726" spans="9:15" ht="10.5" customHeight="1">
      <c r="I726" s="6"/>
      <c r="O726" s="6"/>
    </row>
    <row r="727" spans="9:15" ht="10.5" customHeight="1">
      <c r="I727" s="6"/>
      <c r="O727" s="6"/>
    </row>
    <row r="728" spans="9:15" ht="10.5" customHeight="1">
      <c r="I728" s="6"/>
      <c r="O728" s="6"/>
    </row>
    <row r="729" spans="9:15" ht="10.5" customHeight="1">
      <c r="I729" s="6"/>
      <c r="O729" s="6"/>
    </row>
    <row r="730" spans="9:15" ht="10.5" customHeight="1">
      <c r="I730" s="6"/>
      <c r="O730" s="6"/>
    </row>
    <row r="731" spans="9:15" ht="10.5" customHeight="1">
      <c r="I731" s="6"/>
      <c r="O731" s="6"/>
    </row>
    <row r="732" spans="9:15" ht="10.5" customHeight="1">
      <c r="I732" s="6"/>
      <c r="O732" s="6"/>
    </row>
    <row r="733" spans="9:15" ht="10.5" customHeight="1">
      <c r="I733" s="6"/>
      <c r="O733" s="6"/>
    </row>
    <row r="734" spans="9:15" ht="10.5" customHeight="1">
      <c r="I734" s="6"/>
      <c r="O734" s="6"/>
    </row>
    <row r="735" spans="9:15" ht="10.5" customHeight="1">
      <c r="I735" s="6"/>
      <c r="O735" s="6"/>
    </row>
    <row r="736" spans="9:15" ht="10.5" customHeight="1">
      <c r="I736" s="6"/>
      <c r="O736" s="6"/>
    </row>
    <row r="737" spans="9:15" ht="10.5" customHeight="1">
      <c r="I737" s="6"/>
      <c r="O737" s="6"/>
    </row>
    <row r="738" spans="9:15" ht="10.5" customHeight="1">
      <c r="I738" s="6"/>
      <c r="O738" s="6"/>
    </row>
    <row r="739" spans="9:15" ht="10.5" customHeight="1">
      <c r="I739" s="6"/>
      <c r="O739" s="6"/>
    </row>
    <row r="740" spans="9:15" ht="10.5" customHeight="1">
      <c r="I740" s="6"/>
      <c r="O740" s="6"/>
    </row>
    <row r="741" spans="9:15" ht="10.5" customHeight="1">
      <c r="I741" s="6"/>
      <c r="O741" s="6"/>
    </row>
    <row r="742" spans="9:15" ht="10.5" customHeight="1">
      <c r="I742" s="6"/>
      <c r="O742" s="6"/>
    </row>
    <row r="743" spans="9:15" ht="10.5" customHeight="1">
      <c r="I743" s="6"/>
      <c r="O743" s="6"/>
    </row>
    <row r="744" spans="9:15" ht="10.5" customHeight="1">
      <c r="I744" s="6"/>
      <c r="O744" s="6"/>
    </row>
    <row r="745" spans="9:15" ht="10.5" customHeight="1">
      <c r="I745" s="6"/>
      <c r="O745" s="6"/>
    </row>
    <row r="746" spans="9:15" ht="10.5" customHeight="1">
      <c r="I746" s="6"/>
      <c r="O746" s="6"/>
    </row>
    <row r="747" spans="9:15" ht="10.5" customHeight="1">
      <c r="I747" s="6"/>
      <c r="O747" s="6"/>
    </row>
    <row r="748" spans="9:15" ht="10.5" customHeight="1">
      <c r="I748" s="6"/>
      <c r="O748" s="6"/>
    </row>
    <row r="749" spans="9:15" ht="10.5" customHeight="1">
      <c r="I749" s="6"/>
      <c r="O749" s="6"/>
    </row>
    <row r="750" spans="9:15" ht="10.5" customHeight="1">
      <c r="I750" s="6"/>
      <c r="O750" s="6"/>
    </row>
    <row r="751" spans="9:15" ht="10.5" customHeight="1">
      <c r="I751" s="6"/>
      <c r="O751" s="6"/>
    </row>
    <row r="752" spans="9:15" ht="10.5" customHeight="1">
      <c r="I752" s="6"/>
      <c r="O752" s="6"/>
    </row>
    <row r="753" spans="9:15" ht="10.5" customHeight="1">
      <c r="I753" s="6"/>
      <c r="O753" s="6"/>
    </row>
    <row r="754" spans="9:15" ht="10.5" customHeight="1">
      <c r="I754" s="6"/>
      <c r="O754" s="6"/>
    </row>
    <row r="755" spans="9:15" ht="10.5" customHeight="1">
      <c r="I755" s="6"/>
      <c r="O755" s="6"/>
    </row>
    <row r="756" spans="9:15" ht="10.5" customHeight="1">
      <c r="I756" s="6"/>
      <c r="O756" s="6"/>
    </row>
    <row r="757" spans="9:15" ht="10.5" customHeight="1">
      <c r="I757" s="6"/>
      <c r="O757" s="6"/>
    </row>
    <row r="758" spans="9:15" ht="10.5" customHeight="1">
      <c r="I758" s="6"/>
      <c r="O758" s="6"/>
    </row>
    <row r="759" spans="9:15" ht="10.5" customHeight="1">
      <c r="I759" s="6"/>
      <c r="O759" s="6"/>
    </row>
    <row r="760" spans="9:15" ht="10.5" customHeight="1">
      <c r="I760" s="6"/>
      <c r="O760" s="6"/>
    </row>
    <row r="761" spans="9:15" ht="10.5" customHeight="1">
      <c r="I761" s="6"/>
      <c r="O761" s="6"/>
    </row>
    <row r="762" spans="9:15" ht="10.5" customHeight="1">
      <c r="I762" s="6"/>
      <c r="O762" s="6"/>
    </row>
    <row r="763" spans="9:15" ht="10.5" customHeight="1">
      <c r="I763" s="6"/>
      <c r="O763" s="6"/>
    </row>
    <row r="764" spans="9:15" ht="10.5" customHeight="1">
      <c r="I764" s="6"/>
      <c r="O764" s="6"/>
    </row>
    <row r="765" spans="9:15" ht="10.5" customHeight="1">
      <c r="I765" s="6"/>
      <c r="O765" s="6"/>
    </row>
    <row r="766" spans="9:15" ht="10.5" customHeight="1">
      <c r="I766" s="6"/>
      <c r="O766" s="6"/>
    </row>
    <row r="767" spans="9:15" ht="10.5" customHeight="1">
      <c r="I767" s="6"/>
      <c r="O767" s="6"/>
    </row>
    <row r="768" spans="9:15" ht="10.5" customHeight="1">
      <c r="I768" s="6"/>
      <c r="O768" s="6"/>
    </row>
    <row r="769" spans="9:15" ht="10.5" customHeight="1">
      <c r="I769" s="6"/>
      <c r="O769" s="6"/>
    </row>
    <row r="770" spans="9:15" ht="10.5" customHeight="1">
      <c r="I770" s="6"/>
      <c r="O770" s="6"/>
    </row>
    <row r="771" spans="9:15" ht="10.5" customHeight="1">
      <c r="I771" s="6"/>
      <c r="O771" s="6"/>
    </row>
    <row r="772" spans="9:15" ht="10.5" customHeight="1">
      <c r="I772" s="6"/>
      <c r="O772" s="6"/>
    </row>
    <row r="773" spans="9:15" ht="10.5" customHeight="1">
      <c r="I773" s="6"/>
      <c r="O773" s="6"/>
    </row>
    <row r="774" spans="9:15" ht="10.5" customHeight="1">
      <c r="I774" s="6"/>
      <c r="O774" s="6"/>
    </row>
    <row r="775" spans="9:15" ht="10.5" customHeight="1">
      <c r="I775" s="6"/>
      <c r="O775" s="6"/>
    </row>
    <row r="776" spans="9:15" ht="10.5" customHeight="1">
      <c r="I776" s="6"/>
      <c r="O776" s="6"/>
    </row>
    <row r="777" spans="9:15" ht="10.5" customHeight="1">
      <c r="I777" s="6"/>
      <c r="O777" s="6"/>
    </row>
    <row r="778" spans="9:15" ht="10.5" customHeight="1">
      <c r="I778" s="6"/>
      <c r="O778" s="6"/>
    </row>
    <row r="779" spans="9:15" ht="10.5" customHeight="1">
      <c r="I779" s="6"/>
      <c r="O779" s="6"/>
    </row>
    <row r="780" spans="9:15" ht="10.5" customHeight="1">
      <c r="I780" s="6"/>
      <c r="O780" s="6"/>
    </row>
    <row r="781" spans="9:15" ht="10.5" customHeight="1">
      <c r="I781" s="6"/>
      <c r="O781" s="6"/>
    </row>
    <row r="782" spans="9:15" ht="10.5" customHeight="1">
      <c r="I782" s="6"/>
      <c r="O782" s="6"/>
    </row>
    <row r="783" spans="9:15" ht="10.5" customHeight="1">
      <c r="I783" s="6"/>
      <c r="O783" s="6"/>
    </row>
    <row r="784" spans="9:15" ht="10.5" customHeight="1">
      <c r="I784" s="6"/>
      <c r="O784" s="6"/>
    </row>
    <row r="785" spans="9:15" ht="10.5" customHeight="1">
      <c r="I785" s="6"/>
      <c r="O785" s="6"/>
    </row>
    <row r="786" spans="9:15" ht="10.5" customHeight="1">
      <c r="I786" s="6"/>
      <c r="O786" s="6"/>
    </row>
    <row r="787" spans="9:15" ht="10.5" customHeight="1">
      <c r="I787" s="6"/>
      <c r="O787" s="6"/>
    </row>
    <row r="788" spans="9:15" ht="10.5" customHeight="1">
      <c r="I788" s="6"/>
      <c r="O788" s="6"/>
    </row>
    <row r="789" spans="9:15" ht="10.5" customHeight="1">
      <c r="I789" s="6"/>
      <c r="O789" s="6"/>
    </row>
    <row r="790" spans="9:15" ht="10.5" customHeight="1">
      <c r="I790" s="6"/>
      <c r="O790" s="6"/>
    </row>
    <row r="791" spans="9:15" ht="10.5" customHeight="1">
      <c r="I791" s="6"/>
      <c r="O791" s="6"/>
    </row>
    <row r="792" spans="9:15" ht="10.5" customHeight="1">
      <c r="I792" s="6"/>
      <c r="O792" s="6"/>
    </row>
    <row r="793" spans="9:15" ht="10.5" customHeight="1">
      <c r="I793" s="6"/>
      <c r="O793" s="6"/>
    </row>
    <row r="794" spans="9:15" ht="10.5" customHeight="1">
      <c r="I794" s="6"/>
      <c r="O794" s="6"/>
    </row>
    <row r="795" spans="9:15" ht="10.5" customHeight="1">
      <c r="I795" s="6"/>
      <c r="O795" s="6"/>
    </row>
    <row r="796" spans="9:15" ht="10.5" customHeight="1">
      <c r="I796" s="6"/>
      <c r="O796" s="6"/>
    </row>
    <row r="797" spans="9:15" ht="10.5" customHeight="1">
      <c r="I797" s="6"/>
      <c r="O797" s="6"/>
    </row>
    <row r="798" spans="9:15" ht="10.5" customHeight="1">
      <c r="I798" s="6"/>
      <c r="O798" s="6"/>
    </row>
    <row r="799" spans="9:15" ht="10.5" customHeight="1">
      <c r="I799" s="6"/>
      <c r="O799" s="6"/>
    </row>
    <row r="800" spans="9:15" ht="10.5" customHeight="1">
      <c r="I800" s="6"/>
      <c r="O800" s="6"/>
    </row>
    <row r="801" spans="9:15" ht="10.5" customHeight="1">
      <c r="I801" s="6"/>
      <c r="O801" s="6"/>
    </row>
    <row r="802" spans="9:15" ht="10.5" customHeight="1">
      <c r="I802" s="6"/>
      <c r="O802" s="6"/>
    </row>
    <row r="803" spans="9:15" ht="10.5" customHeight="1">
      <c r="I803" s="6"/>
      <c r="O803" s="6"/>
    </row>
    <row r="804" spans="9:15" ht="10.5" customHeight="1">
      <c r="I804" s="6"/>
      <c r="O804" s="6"/>
    </row>
    <row r="805" spans="9:15" ht="10.5" customHeight="1">
      <c r="I805" s="6"/>
      <c r="O805" s="6"/>
    </row>
    <row r="806" spans="9:15" ht="10.5" customHeight="1">
      <c r="I806" s="6"/>
      <c r="O806" s="6"/>
    </row>
    <row r="807" spans="9:15" ht="10.5" customHeight="1">
      <c r="I807" s="6"/>
      <c r="O807" s="6"/>
    </row>
    <row r="808" spans="9:15" ht="10.5" customHeight="1">
      <c r="I808" s="6"/>
      <c r="O808" s="6"/>
    </row>
    <row r="809" spans="9:15" ht="10.5" customHeight="1">
      <c r="I809" s="6"/>
      <c r="O809" s="6"/>
    </row>
    <row r="810" spans="9:15" ht="10.5" customHeight="1">
      <c r="I810" s="6"/>
      <c r="O810" s="6"/>
    </row>
    <row r="811" spans="9:15" ht="10.5" customHeight="1">
      <c r="I811" s="6"/>
      <c r="O811" s="6"/>
    </row>
    <row r="812" spans="9:15" ht="10.5" customHeight="1">
      <c r="I812" s="6"/>
      <c r="O812" s="6"/>
    </row>
    <row r="813" spans="9:15" ht="10.5" customHeight="1">
      <c r="I813" s="6"/>
      <c r="O813" s="6"/>
    </row>
    <row r="814" spans="9:15" ht="10.5" customHeight="1">
      <c r="I814" s="6"/>
      <c r="O814" s="6"/>
    </row>
    <row r="815" spans="9:15" ht="10.5" customHeight="1">
      <c r="I815" s="6"/>
      <c r="O815" s="6"/>
    </row>
    <row r="816" spans="9:15" ht="10.5" customHeight="1">
      <c r="I816" s="6"/>
      <c r="O816" s="6"/>
    </row>
    <row r="817" spans="9:15" ht="10.5" customHeight="1">
      <c r="I817" s="6"/>
      <c r="O817" s="6"/>
    </row>
    <row r="818" spans="9:15" ht="10.5" customHeight="1">
      <c r="I818" s="6"/>
      <c r="O818" s="6"/>
    </row>
    <row r="819" spans="9:15" ht="10.5" customHeight="1">
      <c r="I819" s="6"/>
      <c r="O819" s="6"/>
    </row>
    <row r="820" spans="9:15" ht="10.5" customHeight="1">
      <c r="I820" s="6"/>
      <c r="O820" s="6"/>
    </row>
    <row r="821" spans="9:15" ht="10.5" customHeight="1">
      <c r="I821" s="6"/>
      <c r="O821" s="6"/>
    </row>
    <row r="822" spans="9:15" ht="10.5" customHeight="1">
      <c r="I822" s="6"/>
      <c r="O822" s="6"/>
    </row>
    <row r="823" spans="9:15" ht="10.5" customHeight="1">
      <c r="I823" s="6"/>
      <c r="O823" s="6"/>
    </row>
    <row r="824" spans="9:15" ht="10.5" customHeight="1">
      <c r="I824" s="6"/>
      <c r="O824" s="6"/>
    </row>
    <row r="825" spans="9:15" ht="10.5" customHeight="1">
      <c r="I825" s="6"/>
      <c r="O825" s="6"/>
    </row>
    <row r="826" spans="9:15" ht="10.5" customHeight="1">
      <c r="I826" s="6"/>
      <c r="O826" s="6"/>
    </row>
    <row r="827" spans="9:15" ht="10.5" customHeight="1">
      <c r="I827" s="6"/>
      <c r="O827" s="6"/>
    </row>
    <row r="828" spans="9:15" ht="10.5" customHeight="1">
      <c r="I828" s="6"/>
      <c r="O828" s="6"/>
    </row>
    <row r="829" spans="9:15" ht="10.5" customHeight="1">
      <c r="I829" s="6"/>
      <c r="O829" s="6"/>
    </row>
    <row r="830" spans="9:15" ht="10.5" customHeight="1">
      <c r="I830" s="6"/>
      <c r="O830" s="6"/>
    </row>
    <row r="831" spans="9:15" ht="10.5" customHeight="1">
      <c r="I831" s="6"/>
      <c r="O831" s="6"/>
    </row>
    <row r="832" spans="9:15" ht="10.5" customHeight="1">
      <c r="I832" s="6"/>
      <c r="O832" s="6"/>
    </row>
    <row r="833" spans="9:15" ht="10.5" customHeight="1">
      <c r="I833" s="6"/>
      <c r="O833" s="6"/>
    </row>
    <row r="834" spans="9:15" ht="10.5" customHeight="1">
      <c r="I834" s="6"/>
      <c r="O834" s="6"/>
    </row>
    <row r="835" spans="9:15" ht="10.5" customHeight="1">
      <c r="I835" s="6"/>
      <c r="O835" s="6"/>
    </row>
    <row r="836" spans="9:15" ht="10.5" customHeight="1">
      <c r="I836" s="6"/>
      <c r="O836" s="6"/>
    </row>
    <row r="837" spans="9:15" ht="10.5" customHeight="1">
      <c r="I837" s="6"/>
      <c r="O837" s="6"/>
    </row>
    <row r="838" spans="9:15" ht="10.5" customHeight="1">
      <c r="I838" s="6"/>
      <c r="O838" s="6"/>
    </row>
    <row r="839" spans="9:15" ht="10.5" customHeight="1">
      <c r="I839" s="6"/>
      <c r="O839" s="6"/>
    </row>
    <row r="840" spans="9:15" ht="10.5" customHeight="1">
      <c r="I840" s="6"/>
      <c r="O840" s="6"/>
    </row>
    <row r="841" spans="9:15" ht="10.5" customHeight="1">
      <c r="I841" s="6"/>
      <c r="O841" s="6"/>
    </row>
    <row r="842" spans="9:15" ht="10.5" customHeight="1">
      <c r="I842" s="6"/>
      <c r="O842" s="6"/>
    </row>
    <row r="843" spans="9:15" ht="10.5" customHeight="1">
      <c r="I843" s="6"/>
      <c r="O843" s="6"/>
    </row>
    <row r="844" spans="9:15" ht="10.5" customHeight="1">
      <c r="I844" s="6"/>
      <c r="O844" s="6"/>
    </row>
    <row r="845" spans="9:15" ht="10.5" customHeight="1">
      <c r="I845" s="6"/>
      <c r="O845" s="6"/>
    </row>
    <row r="846" spans="9:15" ht="10.5" customHeight="1">
      <c r="I846" s="6"/>
      <c r="O846" s="6"/>
    </row>
    <row r="847" spans="9:15" ht="10.5" customHeight="1">
      <c r="I847" s="6"/>
      <c r="O847" s="6"/>
    </row>
    <row r="848" spans="9:15" ht="10.5" customHeight="1">
      <c r="I848" s="6"/>
      <c r="O848" s="6"/>
    </row>
    <row r="849" spans="9:15" ht="10.5" customHeight="1">
      <c r="I849" s="6"/>
      <c r="O849" s="6"/>
    </row>
    <row r="850" spans="9:15" ht="10.5" customHeight="1">
      <c r="I850" s="6"/>
      <c r="O850" s="6"/>
    </row>
    <row r="851" spans="9:15" ht="10.5" customHeight="1">
      <c r="I851" s="6"/>
      <c r="O851" s="6"/>
    </row>
    <row r="852" spans="9:15" ht="10.5" customHeight="1">
      <c r="I852" s="6"/>
      <c r="O852" s="6"/>
    </row>
    <row r="853" spans="9:15" ht="10.5" customHeight="1">
      <c r="I853" s="6"/>
      <c r="O853" s="6"/>
    </row>
    <row r="854" spans="9:15" ht="10.5" customHeight="1">
      <c r="I854" s="6"/>
      <c r="O854" s="6"/>
    </row>
    <row r="855" spans="9:15" ht="10.5" customHeight="1">
      <c r="I855" s="6"/>
      <c r="O855" s="6"/>
    </row>
    <row r="856" spans="9:15" ht="10.5" customHeight="1">
      <c r="I856" s="6"/>
      <c r="O856" s="6"/>
    </row>
    <row r="857" spans="9:15" ht="10.5" customHeight="1">
      <c r="I857" s="6"/>
      <c r="O857" s="6"/>
    </row>
    <row r="858" spans="9:15" ht="10.5" customHeight="1">
      <c r="I858" s="6"/>
      <c r="O858" s="6"/>
    </row>
    <row r="859" spans="9:15" ht="10.5" customHeight="1">
      <c r="I859" s="6"/>
      <c r="O859" s="6"/>
    </row>
    <row r="860" spans="9:15" ht="10.5" customHeight="1">
      <c r="I860" s="6"/>
      <c r="O860" s="6"/>
    </row>
    <row r="861" spans="9:15" ht="10.5" customHeight="1">
      <c r="I861" s="6"/>
      <c r="O861" s="6"/>
    </row>
    <row r="862" spans="9:15" ht="10.5" customHeight="1">
      <c r="I862" s="6"/>
      <c r="O862" s="6"/>
    </row>
    <row r="863" spans="9:15" ht="10.5" customHeight="1">
      <c r="I863" s="6"/>
      <c r="O863" s="6"/>
    </row>
    <row r="864" spans="9:15" ht="10.5" customHeight="1">
      <c r="I864" s="6"/>
      <c r="O864" s="6"/>
    </row>
    <row r="865" spans="9:15" ht="10.5" customHeight="1">
      <c r="I865" s="6"/>
      <c r="O865" s="6"/>
    </row>
    <row r="866" spans="9:15" ht="10.5" customHeight="1">
      <c r="I866" s="6"/>
      <c r="O866" s="6"/>
    </row>
    <row r="867" spans="9:15" ht="10.5" customHeight="1">
      <c r="I867" s="6"/>
      <c r="O867" s="6"/>
    </row>
    <row r="868" spans="9:15" ht="10.5" customHeight="1">
      <c r="I868" s="6"/>
      <c r="O868" s="6"/>
    </row>
    <row r="869" spans="9:15" ht="10.5" customHeight="1">
      <c r="I869" s="6"/>
      <c r="O869" s="6"/>
    </row>
    <row r="870" spans="9:15" ht="10.5" customHeight="1">
      <c r="I870" s="6"/>
      <c r="O870" s="6"/>
    </row>
    <row r="871" spans="9:15" ht="10.5" customHeight="1">
      <c r="I871" s="6"/>
      <c r="O871" s="6"/>
    </row>
    <row r="872" spans="9:15" ht="10.5" customHeight="1">
      <c r="I872" s="6"/>
      <c r="O872" s="6"/>
    </row>
    <row r="873" spans="9:15" ht="10.5" customHeight="1">
      <c r="I873" s="6"/>
      <c r="O873" s="6"/>
    </row>
    <row r="874" spans="9:15" ht="10.5" customHeight="1">
      <c r="I874" s="6"/>
      <c r="O874" s="6"/>
    </row>
    <row r="875" spans="9:15" ht="10.5" customHeight="1">
      <c r="I875" s="6"/>
      <c r="O875" s="6"/>
    </row>
    <row r="876" spans="9:15" ht="10.5" customHeight="1">
      <c r="I876" s="6"/>
      <c r="O876" s="6"/>
    </row>
    <row r="877" spans="9:15" ht="10.5" customHeight="1">
      <c r="I877" s="6"/>
      <c r="O877" s="6"/>
    </row>
    <row r="878" spans="9:15" ht="10.5" customHeight="1">
      <c r="I878" s="6"/>
      <c r="O878" s="6"/>
    </row>
    <row r="879" spans="9:15" ht="10.5" customHeight="1">
      <c r="I879" s="6"/>
      <c r="O879" s="6"/>
    </row>
    <row r="880" spans="9:15" ht="10.5" customHeight="1">
      <c r="I880" s="6"/>
      <c r="O880" s="6"/>
    </row>
    <row r="881" spans="9:15" ht="10.5" customHeight="1">
      <c r="I881" s="6"/>
      <c r="O881" s="6"/>
    </row>
    <row r="882" spans="9:15" ht="10.5" customHeight="1">
      <c r="I882" s="6"/>
      <c r="O882" s="6"/>
    </row>
    <row r="883" spans="9:15" ht="10.5" customHeight="1">
      <c r="I883" s="6"/>
      <c r="O883" s="6"/>
    </row>
    <row r="884" spans="9:15" ht="10.5" customHeight="1">
      <c r="I884" s="6"/>
      <c r="O884" s="6"/>
    </row>
  </sheetData>
  <sheetProtection selectLockedCells="1"/>
  <mergeCells count="40">
    <mergeCell ref="B7:E7"/>
    <mergeCell ref="J7:M7"/>
    <mergeCell ref="P7:S7"/>
    <mergeCell ref="D2:P2"/>
    <mergeCell ref="B3:S3"/>
    <mergeCell ref="B5:E5"/>
    <mergeCell ref="J5:M5"/>
    <mergeCell ref="P5:S5"/>
    <mergeCell ref="B81:S81"/>
    <mergeCell ref="B83:E83"/>
    <mergeCell ref="J83:M83"/>
    <mergeCell ref="P83:S83"/>
    <mergeCell ref="B85:E85"/>
    <mergeCell ref="J85:M85"/>
    <mergeCell ref="P86:S86"/>
    <mergeCell ref="J154:M156"/>
    <mergeCell ref="B159:S159"/>
    <mergeCell ref="B161:E161"/>
    <mergeCell ref="J161:M161"/>
    <mergeCell ref="P161:S161"/>
    <mergeCell ref="B163:E163"/>
    <mergeCell ref="J163:M163"/>
    <mergeCell ref="P163:S163"/>
    <mergeCell ref="B236:S236"/>
    <mergeCell ref="B238:E238"/>
    <mergeCell ref="J238:M238"/>
    <mergeCell ref="P238:S238"/>
    <mergeCell ref="B240:E240"/>
    <mergeCell ref="J240:M240"/>
    <mergeCell ref="P240:S240"/>
    <mergeCell ref="B315:S315"/>
    <mergeCell ref="B317:E317"/>
    <mergeCell ref="J317:M317"/>
    <mergeCell ref="P317:S317"/>
    <mergeCell ref="B319:E319"/>
    <mergeCell ref="J319:M319"/>
    <mergeCell ref="P319:S319"/>
    <mergeCell ref="P320:S320"/>
    <mergeCell ref="P389:S391"/>
    <mergeCell ref="J390:M391"/>
  </mergeCells>
  <pageMargins left="0.170625" right="0.151666666666667" top="0.30333333333333301" bottom="0.50239583333333304" header="0.25" footer="0.25"/>
  <pageSetup scale="78" orientation="portrait" r:id="rId1"/>
  <headerFooter>
    <oddFooter xml:space="preserve">&amp;L&amp;7Page &amp;P of &amp;N&amp;R&amp;7
</oddFooter>
  </headerFooter>
  <rowBreaks count="4" manualBreakCount="4">
    <brk id="77" min="1" max="18" man="1"/>
    <brk id="156" min="1" max="18" man="1"/>
    <brk id="233" min="1" max="18" man="1"/>
    <brk id="312" min="1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2DF69-5100-4E82-928E-0B441F774376}">
  <dimension ref="A1:T884"/>
  <sheetViews>
    <sheetView view="pageBreakPreview" topLeftCell="A272" zoomScale="115" zoomScaleNormal="100" zoomScaleSheetLayoutView="115" workbookViewId="0">
      <selection activeCell="C211" sqref="C211"/>
    </sheetView>
  </sheetViews>
  <sheetFormatPr defaultRowHeight="10.5" customHeight="1"/>
  <cols>
    <col min="1" max="1" width="0.140625" style="115" customWidth="1"/>
    <col min="2" max="2" width="29.28515625" style="115" customWidth="1"/>
    <col min="3" max="3" width="5.7109375" style="116" customWidth="1"/>
    <col min="4" max="4" width="5.5703125" style="115" customWidth="1"/>
    <col min="5" max="5" width="5.7109375" style="117" customWidth="1"/>
    <col min="6" max="6" width="0.5703125" style="115" hidden="1" customWidth="1"/>
    <col min="7" max="7" width="0.85546875" style="115" hidden="1" customWidth="1"/>
    <col min="8" max="8" width="0.42578125" style="115" customWidth="1"/>
    <col min="9" max="9" width="0.42578125" style="118" customWidth="1"/>
    <col min="10" max="10" width="28.5703125" style="115" customWidth="1"/>
    <col min="11" max="11" width="4" style="115" customWidth="1"/>
    <col min="12" max="12" width="5.85546875" style="115" customWidth="1"/>
    <col min="13" max="13" width="7" style="119" customWidth="1"/>
    <col min="14" max="14" width="0.42578125" style="115" customWidth="1"/>
    <col min="15" max="15" width="0.42578125" style="118" customWidth="1"/>
    <col min="16" max="16" width="19.85546875" style="115" customWidth="1"/>
    <col min="17" max="17" width="4" style="115" customWidth="1"/>
    <col min="18" max="18" width="6" style="115" customWidth="1"/>
    <col min="19" max="19" width="6.28515625" style="119" customWidth="1"/>
    <col min="20" max="20" width="9.140625" style="110"/>
    <col min="21" max="16384" width="9.140625" style="115"/>
  </cols>
  <sheetData>
    <row r="1" spans="2:20" s="107" customFormat="1" ht="12.75">
      <c r="B1" s="106" t="s">
        <v>289</v>
      </c>
      <c r="E1" s="108"/>
      <c r="I1" s="109"/>
      <c r="L1" s="106" t="s">
        <v>290</v>
      </c>
      <c r="M1" s="108"/>
      <c r="O1" s="109"/>
      <c r="Q1" s="106" t="s">
        <v>291</v>
      </c>
      <c r="S1" s="108"/>
      <c r="T1" s="110"/>
    </row>
    <row r="2" spans="2:20" s="111" customFormat="1" ht="2.25" customHeight="1"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5"/>
      <c r="S2" s="113"/>
      <c r="T2" s="110"/>
    </row>
    <row r="3" spans="2:20" s="114" customFormat="1" ht="22.5" customHeight="1">
      <c r="B3" s="299" t="s">
        <v>30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1"/>
      <c r="T3" s="110"/>
    </row>
    <row r="4" spans="2:20" ht="6" customHeight="1"/>
    <row r="5" spans="2:20" s="122" customFormat="1" ht="18">
      <c r="B5" s="296" t="s">
        <v>63</v>
      </c>
      <c r="C5" s="296"/>
      <c r="D5" s="296"/>
      <c r="E5" s="296"/>
      <c r="F5" s="120"/>
      <c r="G5" s="121"/>
      <c r="I5" s="121"/>
      <c r="J5" s="296" t="s">
        <v>63</v>
      </c>
      <c r="K5" s="296"/>
      <c r="L5" s="296"/>
      <c r="M5" s="296"/>
      <c r="N5" s="121"/>
      <c r="O5" s="121"/>
      <c r="P5" s="296" t="s">
        <v>63</v>
      </c>
      <c r="Q5" s="296"/>
      <c r="R5" s="296"/>
      <c r="S5" s="296"/>
      <c r="T5" s="110"/>
    </row>
    <row r="6" spans="2:20" s="130" customFormat="1" ht="9" customHeight="1">
      <c r="B6" s="123" t="s">
        <v>79</v>
      </c>
      <c r="C6" s="124" t="s">
        <v>57</v>
      </c>
      <c r="D6" s="124" t="s">
        <v>58</v>
      </c>
      <c r="E6" s="125" t="s">
        <v>59</v>
      </c>
      <c r="F6" s="126"/>
      <c r="G6" s="127"/>
      <c r="H6" s="128"/>
      <c r="I6" s="127"/>
      <c r="J6" s="123" t="s">
        <v>79</v>
      </c>
      <c r="K6" s="124" t="s">
        <v>57</v>
      </c>
      <c r="L6" s="124" t="s">
        <v>58</v>
      </c>
      <c r="M6" s="125" t="s">
        <v>59</v>
      </c>
      <c r="N6" s="129"/>
      <c r="O6" s="129"/>
      <c r="P6" s="123" t="s">
        <v>79</v>
      </c>
      <c r="Q6" s="124" t="s">
        <v>57</v>
      </c>
      <c r="R6" s="124" t="s">
        <v>58</v>
      </c>
      <c r="S6" s="125" t="s">
        <v>59</v>
      </c>
      <c r="T6" s="110"/>
    </row>
    <row r="7" spans="2:20" s="111" customFormat="1" ht="13.5">
      <c r="B7" s="298" t="s">
        <v>41</v>
      </c>
      <c r="C7" s="298"/>
      <c r="D7" s="298"/>
      <c r="E7" s="298"/>
      <c r="F7" s="131"/>
      <c r="G7" s="132"/>
      <c r="I7" s="132"/>
      <c r="J7" s="298" t="s">
        <v>102</v>
      </c>
      <c r="K7" s="298"/>
      <c r="L7" s="298"/>
      <c r="M7" s="298"/>
      <c r="N7" s="132"/>
      <c r="O7" s="132"/>
      <c r="P7" s="298" t="s">
        <v>103</v>
      </c>
      <c r="Q7" s="298"/>
      <c r="R7" s="298"/>
      <c r="S7" s="298"/>
      <c r="T7" s="110"/>
    </row>
    <row r="8" spans="2:20" s="111" customFormat="1" ht="12" customHeight="1">
      <c r="B8" s="133" t="s">
        <v>52</v>
      </c>
      <c r="C8" s="133"/>
      <c r="D8" s="133"/>
      <c r="E8" s="134"/>
      <c r="F8" s="135"/>
      <c r="G8" s="136"/>
      <c r="H8" s="135"/>
      <c r="I8" s="136"/>
      <c r="J8" s="133" t="s">
        <v>92</v>
      </c>
      <c r="K8" s="137"/>
      <c r="L8" s="137"/>
      <c r="M8" s="138"/>
      <c r="N8" s="139"/>
      <c r="O8" s="136"/>
      <c r="P8" s="133" t="s">
        <v>144</v>
      </c>
      <c r="Q8" s="137"/>
      <c r="R8" s="137"/>
      <c r="S8" s="138"/>
      <c r="T8" s="110"/>
    </row>
    <row r="9" spans="2:20" s="111" customFormat="1" ht="10.7" customHeight="1">
      <c r="B9" s="139" t="s">
        <v>125</v>
      </c>
      <c r="C9" s="141"/>
      <c r="D9" s="142">
        <v>23</v>
      </c>
      <c r="E9" s="143">
        <f>D9*C9</f>
        <v>0</v>
      </c>
      <c r="F9" s="135"/>
      <c r="G9" s="136"/>
      <c r="H9" s="139"/>
      <c r="I9" s="136"/>
      <c r="J9" s="26" t="s">
        <v>152</v>
      </c>
      <c r="K9" s="141"/>
      <c r="L9" s="142">
        <v>31</v>
      </c>
      <c r="M9" s="143">
        <f>L9*K9</f>
        <v>0</v>
      </c>
      <c r="N9" s="139"/>
      <c r="O9" s="136"/>
      <c r="P9" s="26" t="s">
        <v>153</v>
      </c>
      <c r="Q9" s="141"/>
      <c r="R9" s="142">
        <v>18</v>
      </c>
      <c r="S9" s="143">
        <f>R9*Q9</f>
        <v>0</v>
      </c>
      <c r="T9" s="110"/>
    </row>
    <row r="10" spans="2:20" s="111" customFormat="1" ht="10.7" customHeight="1">
      <c r="F10" s="135"/>
      <c r="G10" s="136"/>
      <c r="H10" s="139"/>
      <c r="I10" s="136"/>
      <c r="N10" s="139"/>
      <c r="O10" s="136"/>
      <c r="P10" s="139" t="s">
        <v>154</v>
      </c>
      <c r="Q10" s="141"/>
      <c r="R10" s="142">
        <v>18</v>
      </c>
      <c r="S10" s="143">
        <f>R10*Q10</f>
        <v>0</v>
      </c>
      <c r="T10" s="110"/>
    </row>
    <row r="11" spans="2:20" s="111" customFormat="1" ht="10.7" customHeight="1">
      <c r="B11" s="36" t="s">
        <v>504</v>
      </c>
      <c r="F11" s="135"/>
      <c r="G11" s="136"/>
      <c r="H11" s="139"/>
      <c r="I11" s="136"/>
      <c r="J11" s="36" t="s">
        <v>344</v>
      </c>
      <c r="K11" s="251"/>
      <c r="L11" s="252"/>
      <c r="M11" s="253"/>
      <c r="N11" s="139"/>
      <c r="O11" s="136"/>
      <c r="P11" s="139" t="s">
        <v>155</v>
      </c>
      <c r="Q11" s="141"/>
      <c r="R11" s="142">
        <v>18</v>
      </c>
      <c r="S11" s="143">
        <f>R11*Q11</f>
        <v>0</v>
      </c>
      <c r="T11" s="110"/>
    </row>
    <row r="12" spans="2:20" s="111" customFormat="1" ht="10.7" customHeight="1">
      <c r="B12" s="3" t="s">
        <v>386</v>
      </c>
      <c r="C12" s="144"/>
      <c r="D12" s="142">
        <v>31</v>
      </c>
      <c r="E12" s="143">
        <f>D12*C12</f>
        <v>0</v>
      </c>
      <c r="F12" s="135"/>
      <c r="G12" s="136"/>
      <c r="H12" s="139"/>
      <c r="I12" s="136"/>
      <c r="J12" s="26" t="s">
        <v>345</v>
      </c>
      <c r="K12" s="235"/>
      <c r="L12" s="55">
        <v>31</v>
      </c>
      <c r="M12" s="104">
        <f t="shared" ref="M12:M18" si="0">K12*L12</f>
        <v>0</v>
      </c>
      <c r="N12" s="139"/>
      <c r="O12" s="136"/>
      <c r="T12" s="110"/>
    </row>
    <row r="13" spans="2:20" s="111" customFormat="1" ht="12" customHeight="1">
      <c r="B13" s="3" t="s">
        <v>387</v>
      </c>
      <c r="C13" s="144"/>
      <c r="D13" s="142">
        <v>31</v>
      </c>
      <c r="E13" s="143">
        <f>D13*C13</f>
        <v>0</v>
      </c>
      <c r="F13" s="135"/>
      <c r="G13" s="136"/>
      <c r="H13" s="139"/>
      <c r="I13" s="136"/>
      <c r="J13" s="26" t="s">
        <v>346</v>
      </c>
      <c r="K13" s="235"/>
      <c r="L13" s="55">
        <v>31</v>
      </c>
      <c r="M13" s="104">
        <f t="shared" si="0"/>
        <v>0</v>
      </c>
      <c r="N13" s="139"/>
      <c r="O13" s="136"/>
      <c r="P13" s="36" t="s">
        <v>496</v>
      </c>
      <c r="Q13" s="270" t="s">
        <v>503</v>
      </c>
      <c r="T13" s="110"/>
    </row>
    <row r="14" spans="2:20" s="111" customFormat="1" ht="12" customHeight="1">
      <c r="B14" s="3" t="s">
        <v>385</v>
      </c>
      <c r="C14" s="141"/>
      <c r="D14" s="142">
        <v>31</v>
      </c>
      <c r="E14" s="143">
        <f>D14*C14</f>
        <v>0</v>
      </c>
      <c r="F14" s="135"/>
      <c r="G14" s="136"/>
      <c r="H14" s="139"/>
      <c r="I14" s="136"/>
      <c r="J14" s="26" t="s">
        <v>347</v>
      </c>
      <c r="K14" s="235"/>
      <c r="L14" s="55">
        <v>31</v>
      </c>
      <c r="M14" s="104">
        <f t="shared" si="0"/>
        <v>0</v>
      </c>
      <c r="N14" s="139"/>
      <c r="O14" s="136"/>
      <c r="P14" s="26" t="s">
        <v>497</v>
      </c>
      <c r="Q14" s="141"/>
      <c r="R14" s="142">
        <v>18</v>
      </c>
      <c r="S14" s="143">
        <f>R14*Q14</f>
        <v>0</v>
      </c>
      <c r="T14" s="110"/>
    </row>
    <row r="15" spans="2:20" s="111" customFormat="1" ht="10.7" customHeight="1">
      <c r="F15" s="135"/>
      <c r="G15" s="136"/>
      <c r="H15" s="139"/>
      <c r="I15" s="136"/>
      <c r="J15" s="26" t="s">
        <v>348</v>
      </c>
      <c r="K15" s="235"/>
      <c r="L15" s="55">
        <v>31</v>
      </c>
      <c r="M15" s="104">
        <f t="shared" si="0"/>
        <v>0</v>
      </c>
      <c r="N15" s="139"/>
      <c r="O15" s="136"/>
      <c r="T15" s="110"/>
    </row>
    <row r="16" spans="2:20" s="111" customFormat="1" ht="12" customHeight="1">
      <c r="B16" s="137" t="s">
        <v>44</v>
      </c>
      <c r="C16" s="145"/>
      <c r="D16" s="145"/>
      <c r="E16" s="146"/>
      <c r="F16" s="135"/>
      <c r="G16" s="136"/>
      <c r="H16" s="139"/>
      <c r="I16" s="136"/>
      <c r="J16" s="26" t="s">
        <v>349</v>
      </c>
      <c r="K16" s="235"/>
      <c r="L16" s="55">
        <v>31</v>
      </c>
      <c r="M16" s="104">
        <f t="shared" si="0"/>
        <v>0</v>
      </c>
      <c r="N16" s="139"/>
      <c r="O16" s="136"/>
      <c r="P16" s="133" t="s">
        <v>120</v>
      </c>
      <c r="Q16" s="139"/>
      <c r="R16" s="139"/>
      <c r="S16" s="140"/>
      <c r="T16" s="110"/>
    </row>
    <row r="17" spans="2:20" s="111" customFormat="1" ht="10.7" customHeight="1">
      <c r="B17" s="139" t="s">
        <v>150</v>
      </c>
      <c r="C17" s="141"/>
      <c r="D17" s="142">
        <v>38</v>
      </c>
      <c r="E17" s="143">
        <f>D17*C17</f>
        <v>0</v>
      </c>
      <c r="F17" s="135"/>
      <c r="G17" s="136"/>
      <c r="H17" s="139"/>
      <c r="I17" s="136"/>
      <c r="J17" s="26" t="s">
        <v>350</v>
      </c>
      <c r="K17" s="235"/>
      <c r="L17" s="55">
        <v>31</v>
      </c>
      <c r="M17" s="104">
        <f t="shared" si="0"/>
        <v>0</v>
      </c>
      <c r="N17" s="139"/>
      <c r="O17" s="136"/>
      <c r="P17" s="139" t="s">
        <v>156</v>
      </c>
      <c r="Q17" s="141"/>
      <c r="R17" s="147">
        <v>19</v>
      </c>
      <c r="S17" s="143">
        <f>R17*Q17</f>
        <v>0</v>
      </c>
      <c r="T17" s="110"/>
    </row>
    <row r="18" spans="2:20" s="111" customFormat="1" ht="12" customHeight="1">
      <c r="B18" s="139" t="s">
        <v>91</v>
      </c>
      <c r="C18" s="139"/>
      <c r="D18" s="142"/>
      <c r="E18" s="140"/>
      <c r="F18" s="135"/>
      <c r="G18" s="136"/>
      <c r="H18" s="139"/>
      <c r="I18" s="136"/>
      <c r="J18" s="26" t="s">
        <v>356</v>
      </c>
      <c r="K18" s="235"/>
      <c r="L18" s="55">
        <v>31</v>
      </c>
      <c r="M18" s="104">
        <f t="shared" si="0"/>
        <v>0</v>
      </c>
      <c r="N18" s="139"/>
      <c r="O18" s="136"/>
      <c r="P18" s="139" t="s">
        <v>157</v>
      </c>
      <c r="Q18" s="144"/>
      <c r="R18" s="147">
        <v>19</v>
      </c>
      <c r="S18" s="143">
        <f>R18*Q18</f>
        <v>0</v>
      </c>
      <c r="T18" s="110"/>
    </row>
    <row r="19" spans="2:20" s="111" customFormat="1" ht="10.7" customHeight="1">
      <c r="B19" s="26"/>
      <c r="C19" s="153"/>
      <c r="D19" s="142"/>
      <c r="E19" s="140"/>
      <c r="F19" s="135"/>
      <c r="G19" s="136"/>
      <c r="H19" s="139"/>
      <c r="I19" s="136"/>
      <c r="N19" s="139"/>
      <c r="O19" s="136"/>
      <c r="P19" s="139" t="s">
        <v>283</v>
      </c>
      <c r="Q19" s="144"/>
      <c r="R19" s="147">
        <v>19</v>
      </c>
      <c r="S19" s="143">
        <f>R19*Q19</f>
        <v>0</v>
      </c>
      <c r="T19" s="110"/>
    </row>
    <row r="20" spans="2:20" s="111" customFormat="1" ht="10.7" customHeight="1">
      <c r="B20" s="232" t="s">
        <v>102</v>
      </c>
      <c r="C20" s="232"/>
      <c r="D20" s="232"/>
      <c r="E20" s="232"/>
      <c r="F20" s="135"/>
      <c r="G20" s="136"/>
      <c r="H20" s="139"/>
      <c r="I20" s="136"/>
      <c r="J20" s="21" t="s">
        <v>463</v>
      </c>
      <c r="N20" s="139"/>
      <c r="O20" s="136"/>
      <c r="P20" s="139" t="s">
        <v>158</v>
      </c>
      <c r="Q20" s="144"/>
      <c r="R20" s="147">
        <v>19</v>
      </c>
      <c r="S20" s="143">
        <f>R20*Q20</f>
        <v>0</v>
      </c>
      <c r="T20" s="110"/>
    </row>
    <row r="21" spans="2:20" s="111" customFormat="1" ht="12" customHeight="1">
      <c r="B21" s="137" t="s">
        <v>55</v>
      </c>
      <c r="C21" s="145"/>
      <c r="D21" s="145"/>
      <c r="E21" s="146"/>
      <c r="F21" s="135"/>
      <c r="G21" s="136"/>
      <c r="H21" s="139"/>
      <c r="I21" s="136"/>
      <c r="J21" s="3" t="s">
        <v>506</v>
      </c>
      <c r="K21" s="235"/>
      <c r="L21" s="55">
        <v>28</v>
      </c>
      <c r="M21" s="104">
        <f t="shared" ref="M21" si="1">K21*L21</f>
        <v>0</v>
      </c>
      <c r="N21" s="139"/>
      <c r="O21" s="136"/>
      <c r="T21" s="110"/>
    </row>
    <row r="22" spans="2:20" s="111" customFormat="1" ht="10.7" customHeight="1">
      <c r="B22" s="26" t="s">
        <v>294</v>
      </c>
      <c r="C22" s="141"/>
      <c r="D22" s="148">
        <v>26</v>
      </c>
      <c r="E22" s="143">
        <f>D22*C22</f>
        <v>0</v>
      </c>
      <c r="F22" s="135"/>
      <c r="G22" s="136"/>
      <c r="H22" s="139"/>
      <c r="I22" s="136"/>
      <c r="J22" s="3" t="s">
        <v>505</v>
      </c>
      <c r="K22" s="235"/>
      <c r="L22" s="55">
        <v>28</v>
      </c>
      <c r="M22" s="104">
        <f t="shared" ref="M22" si="2">K22*L22</f>
        <v>0</v>
      </c>
      <c r="N22" s="139"/>
      <c r="O22" s="136"/>
      <c r="P22" s="133" t="s">
        <v>80</v>
      </c>
      <c r="Q22" s="133"/>
      <c r="R22" s="133"/>
      <c r="S22" s="134"/>
      <c r="T22" s="110"/>
    </row>
    <row r="23" spans="2:20" s="111" customFormat="1" ht="10.7" customHeight="1">
      <c r="B23" s="139" t="s">
        <v>288</v>
      </c>
      <c r="C23" s="141"/>
      <c r="D23" s="148">
        <v>32</v>
      </c>
      <c r="E23" s="143">
        <f>D23*C23</f>
        <v>0</v>
      </c>
      <c r="F23" s="135"/>
      <c r="G23" s="136"/>
      <c r="H23" s="139"/>
      <c r="I23" s="136"/>
      <c r="N23" s="139"/>
      <c r="O23" s="136"/>
      <c r="P23" s="139" t="s">
        <v>35</v>
      </c>
      <c r="Q23" s="141"/>
      <c r="R23" s="142">
        <v>19</v>
      </c>
      <c r="S23" s="143">
        <f>R23*Q23</f>
        <v>0</v>
      </c>
      <c r="T23" s="110"/>
    </row>
    <row r="24" spans="2:20" s="111" customFormat="1" ht="10.7" customHeight="1">
      <c r="B24" s="139" t="s">
        <v>46</v>
      </c>
      <c r="C24" s="141"/>
      <c r="D24" s="148">
        <v>34</v>
      </c>
      <c r="E24" s="143">
        <f>D24*C24</f>
        <v>0</v>
      </c>
      <c r="F24" s="135"/>
      <c r="G24" s="136"/>
      <c r="H24" s="139"/>
      <c r="I24" s="136"/>
      <c r="N24" s="139"/>
      <c r="O24" s="136"/>
      <c r="P24" s="26" t="s">
        <v>36</v>
      </c>
      <c r="Q24" s="141"/>
      <c r="R24" s="142">
        <v>19</v>
      </c>
      <c r="S24" s="143">
        <f>R24*Q24</f>
        <v>0</v>
      </c>
      <c r="T24" s="110"/>
    </row>
    <row r="25" spans="2:20" s="111" customFormat="1" ht="10.7" customHeight="1">
      <c r="F25" s="135"/>
      <c r="G25" s="136"/>
      <c r="H25" s="139"/>
      <c r="I25" s="136"/>
      <c r="J25" s="36" t="s">
        <v>296</v>
      </c>
      <c r="K25" s="3"/>
      <c r="L25" s="3"/>
      <c r="M25" s="3"/>
      <c r="N25" s="139"/>
      <c r="O25" s="136"/>
      <c r="P25" s="139" t="s">
        <v>37</v>
      </c>
      <c r="Q25" s="141"/>
      <c r="R25" s="142">
        <v>19</v>
      </c>
      <c r="S25" s="140">
        <f>R25*Q25</f>
        <v>0</v>
      </c>
      <c r="T25" s="110"/>
    </row>
    <row r="26" spans="2:20" s="111" customFormat="1" ht="11.25" customHeight="1">
      <c r="B26" s="225" t="s">
        <v>340</v>
      </c>
      <c r="C26" s="250"/>
      <c r="E26" s="113"/>
      <c r="F26" s="135"/>
      <c r="G26" s="136"/>
      <c r="H26" s="139"/>
      <c r="I26" s="136"/>
      <c r="J26" s="26" t="s">
        <v>398</v>
      </c>
      <c r="K26" s="76"/>
      <c r="L26" s="27">
        <v>21</v>
      </c>
      <c r="M26" s="84">
        <f t="shared" ref="M26:M28" si="3">L26*K26</f>
        <v>0</v>
      </c>
      <c r="N26" s="139"/>
      <c r="O26" s="136"/>
      <c r="P26" s="3"/>
      <c r="Q26" s="153"/>
      <c r="R26" s="142"/>
      <c r="S26" s="140"/>
      <c r="T26" s="110"/>
    </row>
    <row r="27" spans="2:20" s="111" customFormat="1" ht="10.5" customHeight="1">
      <c r="B27" s="26" t="s">
        <v>341</v>
      </c>
      <c r="C27" s="141"/>
      <c r="D27" s="147">
        <v>20</v>
      </c>
      <c r="E27" s="143">
        <f>D27*C27</f>
        <v>0</v>
      </c>
      <c r="F27" s="135"/>
      <c r="G27" s="136"/>
      <c r="H27" s="139"/>
      <c r="I27" s="136"/>
      <c r="J27" s="26" t="s">
        <v>299</v>
      </c>
      <c r="K27" s="76"/>
      <c r="L27" s="27">
        <v>21</v>
      </c>
      <c r="M27" s="84">
        <f t="shared" si="3"/>
        <v>0</v>
      </c>
      <c r="N27" s="139"/>
      <c r="O27" s="136"/>
      <c r="P27" s="275" t="s">
        <v>359</v>
      </c>
      <c r="Q27" s="278"/>
      <c r="R27" s="272"/>
      <c r="S27" s="272"/>
      <c r="T27" s="110"/>
    </row>
    <row r="28" spans="2:20" s="111" customFormat="1" ht="12" customHeight="1">
      <c r="B28" s="26" t="s">
        <v>342</v>
      </c>
      <c r="C28" s="141"/>
      <c r="D28" s="147">
        <v>20</v>
      </c>
      <c r="E28" s="143">
        <f>D28*C28</f>
        <v>0</v>
      </c>
      <c r="F28" s="135"/>
      <c r="G28" s="136"/>
      <c r="H28" s="139"/>
      <c r="I28" s="136"/>
      <c r="J28" s="26" t="s">
        <v>300</v>
      </c>
      <c r="K28" s="76"/>
      <c r="L28" s="27">
        <v>21</v>
      </c>
      <c r="M28" s="84">
        <f t="shared" si="3"/>
        <v>0</v>
      </c>
      <c r="N28" s="139"/>
      <c r="O28" s="136"/>
      <c r="P28" s="273" t="s">
        <v>462</v>
      </c>
      <c r="Q28" s="277"/>
      <c r="R28" s="274">
        <v>22</v>
      </c>
      <c r="S28" s="276">
        <v>0</v>
      </c>
      <c r="T28" s="110"/>
    </row>
    <row r="29" spans="2:20" s="111" customFormat="1" ht="10.7" customHeight="1">
      <c r="B29" s="26" t="s">
        <v>343</v>
      </c>
      <c r="C29" s="141"/>
      <c r="D29" s="147">
        <v>20</v>
      </c>
      <c r="E29" s="143">
        <f>D29*C29</f>
        <v>0</v>
      </c>
      <c r="F29" s="135"/>
      <c r="G29" s="136"/>
      <c r="H29" s="139"/>
      <c r="I29" s="136"/>
      <c r="J29" s="26" t="s">
        <v>421</v>
      </c>
      <c r="K29" s="76"/>
      <c r="L29" s="27">
        <v>21</v>
      </c>
      <c r="M29" s="84">
        <f>L29*K29</f>
        <v>0</v>
      </c>
      <c r="N29" s="139"/>
      <c r="O29" s="136"/>
      <c r="P29" s="273" t="s">
        <v>414</v>
      </c>
      <c r="Q29" s="277"/>
      <c r="R29" s="274">
        <v>22</v>
      </c>
      <c r="S29" s="276">
        <v>0</v>
      </c>
      <c r="T29" s="110"/>
    </row>
    <row r="30" spans="2:20" s="111" customFormat="1" ht="10.7" customHeight="1">
      <c r="F30" s="135"/>
      <c r="G30" s="136"/>
      <c r="H30" s="139"/>
      <c r="I30" s="136"/>
      <c r="J30" s="26" t="s">
        <v>297</v>
      </c>
      <c r="K30" s="76"/>
      <c r="L30" s="27">
        <v>21</v>
      </c>
      <c r="M30" s="84">
        <f>L30*K30</f>
        <v>0</v>
      </c>
      <c r="N30" s="139"/>
      <c r="O30" s="136"/>
      <c r="P30" s="273" t="s">
        <v>360</v>
      </c>
      <c r="Q30" s="277"/>
      <c r="R30" s="274">
        <v>22</v>
      </c>
      <c r="S30" s="276">
        <v>0</v>
      </c>
      <c r="T30" s="110"/>
    </row>
    <row r="31" spans="2:20" s="111" customFormat="1" ht="10.7" customHeight="1">
      <c r="B31" s="133" t="s">
        <v>238</v>
      </c>
      <c r="C31" s="145"/>
      <c r="D31" s="145"/>
      <c r="E31" s="146"/>
      <c r="F31" s="135"/>
      <c r="G31" s="136"/>
      <c r="H31" s="139"/>
      <c r="I31" s="136"/>
      <c r="J31" s="26" t="s">
        <v>298</v>
      </c>
      <c r="K31" s="76"/>
      <c r="L31" s="27">
        <v>21</v>
      </c>
      <c r="M31" s="84">
        <f>L31*K31</f>
        <v>0</v>
      </c>
      <c r="N31" s="139"/>
      <c r="O31" s="136"/>
      <c r="P31" s="273" t="s">
        <v>415</v>
      </c>
      <c r="Q31" s="277"/>
      <c r="R31" s="274">
        <v>22</v>
      </c>
      <c r="S31" s="276">
        <v>0</v>
      </c>
      <c r="T31" s="110"/>
    </row>
    <row r="32" spans="2:20" s="111" customFormat="1" ht="10.7" customHeight="1">
      <c r="B32" s="139" t="s">
        <v>239</v>
      </c>
      <c r="C32" s="141"/>
      <c r="D32" s="142">
        <v>30</v>
      </c>
      <c r="E32" s="143">
        <f>D32*C32</f>
        <v>0</v>
      </c>
      <c r="F32" s="135"/>
      <c r="G32" s="136"/>
      <c r="H32" s="139"/>
      <c r="I32" s="136"/>
      <c r="J32" s="469"/>
      <c r="K32" s="470"/>
      <c r="L32" s="471"/>
      <c r="M32" s="472"/>
      <c r="N32" s="139"/>
      <c r="O32" s="136"/>
      <c r="T32" s="110"/>
    </row>
    <row r="33" spans="2:20" s="111" customFormat="1" ht="10.7" customHeight="1">
      <c r="B33" s="139"/>
      <c r="C33" s="153"/>
      <c r="D33" s="142"/>
      <c r="E33" s="140"/>
      <c r="F33" s="135"/>
      <c r="G33" s="136"/>
      <c r="H33" s="139"/>
      <c r="I33" s="136"/>
      <c r="J33" s="36" t="s">
        <v>531</v>
      </c>
      <c r="K33" s="239"/>
      <c r="L33" s="240"/>
      <c r="M33" s="229"/>
      <c r="N33" s="139"/>
      <c r="O33" s="136"/>
      <c r="P33" s="137" t="s">
        <v>56</v>
      </c>
      <c r="Q33" s="137"/>
      <c r="R33" s="137"/>
      <c r="S33" s="138"/>
      <c r="T33" s="110"/>
    </row>
    <row r="34" spans="2:20" s="111" customFormat="1" ht="10.7" customHeight="1">
      <c r="B34" s="133" t="s">
        <v>25</v>
      </c>
      <c r="C34" s="133"/>
      <c r="D34" s="133"/>
      <c r="E34" s="134"/>
      <c r="F34" s="135"/>
      <c r="G34" s="136"/>
      <c r="H34" s="139"/>
      <c r="I34" s="136"/>
      <c r="J34" s="26" t="s">
        <v>526</v>
      </c>
      <c r="K34" s="76"/>
      <c r="L34" s="27">
        <v>24</v>
      </c>
      <c r="M34" s="84">
        <f>L34*K34</f>
        <v>0</v>
      </c>
      <c r="N34" s="139"/>
      <c r="O34" s="136"/>
      <c r="P34" s="111" t="s">
        <v>266</v>
      </c>
      <c r="Q34" s="141"/>
      <c r="R34" s="148">
        <v>8</v>
      </c>
      <c r="S34" s="143">
        <f>R34*Q34</f>
        <v>0</v>
      </c>
      <c r="T34" s="110"/>
    </row>
    <row r="35" spans="2:20" s="111" customFormat="1" ht="10.7" customHeight="1">
      <c r="B35" s="139" t="s">
        <v>151</v>
      </c>
      <c r="C35" s="141"/>
      <c r="D35" s="142">
        <v>30</v>
      </c>
      <c r="E35" s="140">
        <f>D35*C35</f>
        <v>0</v>
      </c>
      <c r="F35" s="135"/>
      <c r="G35" s="136"/>
      <c r="H35" s="139"/>
      <c r="I35" s="136"/>
      <c r="J35" s="26" t="s">
        <v>527</v>
      </c>
      <c r="K35" s="76"/>
      <c r="L35" s="27">
        <v>24</v>
      </c>
      <c r="M35" s="84">
        <f>L35*K35</f>
        <v>0</v>
      </c>
      <c r="N35" s="139"/>
      <c r="O35" s="136"/>
      <c r="P35" s="139" t="s">
        <v>24</v>
      </c>
      <c r="Q35" s="141"/>
      <c r="R35" s="148">
        <v>17.5</v>
      </c>
      <c r="S35" s="143">
        <f>R35*Q35</f>
        <v>0</v>
      </c>
      <c r="T35" s="110"/>
    </row>
    <row r="36" spans="2:20" s="111" customFormat="1" ht="10.7" customHeight="1">
      <c r="F36" s="135"/>
      <c r="G36" s="136"/>
      <c r="H36" s="139"/>
      <c r="I36" s="136"/>
      <c r="J36" s="26" t="s">
        <v>528</v>
      </c>
      <c r="K36" s="76"/>
      <c r="L36" s="27">
        <v>24</v>
      </c>
      <c r="M36" s="84">
        <f>L36*K36</f>
        <v>0</v>
      </c>
      <c r="N36" s="139"/>
      <c r="O36" s="136"/>
      <c r="P36" s="26" t="s">
        <v>313</v>
      </c>
      <c r="Q36" s="141"/>
      <c r="R36" s="150">
        <v>6</v>
      </c>
      <c r="S36" s="143">
        <f>R36*Q36</f>
        <v>0</v>
      </c>
      <c r="T36" s="110"/>
    </row>
    <row r="37" spans="2:20" s="111" customFormat="1" ht="10.7" customHeight="1">
      <c r="B37" s="139"/>
      <c r="C37" s="153"/>
      <c r="D37" s="142"/>
      <c r="E37" s="140"/>
      <c r="F37" s="135"/>
      <c r="G37" s="136"/>
      <c r="H37" s="139"/>
      <c r="I37" s="136"/>
      <c r="J37" s="26" t="s">
        <v>529</v>
      </c>
      <c r="K37" s="76"/>
      <c r="L37" s="27">
        <v>24</v>
      </c>
      <c r="M37" s="84">
        <f>L37*K37</f>
        <v>0</v>
      </c>
      <c r="O37" s="132"/>
      <c r="T37" s="110"/>
    </row>
    <row r="38" spans="2:20" s="111" customFormat="1" ht="10.7" customHeight="1">
      <c r="F38" s="135"/>
      <c r="G38" s="136"/>
      <c r="H38" s="139"/>
      <c r="I38" s="136"/>
      <c r="J38" s="26" t="s">
        <v>530</v>
      </c>
      <c r="K38" s="76"/>
      <c r="L38" s="27">
        <v>24</v>
      </c>
      <c r="M38" s="84">
        <f>L38*K38</f>
        <v>0</v>
      </c>
      <c r="O38" s="132"/>
      <c r="T38" s="110"/>
    </row>
    <row r="39" spans="2:20" s="111" customFormat="1" ht="10.7" customHeight="1">
      <c r="F39" s="135"/>
      <c r="G39" s="136"/>
      <c r="H39" s="139"/>
      <c r="I39" s="136"/>
      <c r="J39" s="314"/>
      <c r="K39" s="314"/>
      <c r="L39" s="314"/>
      <c r="M39" s="314"/>
      <c r="O39" s="132"/>
      <c r="T39" s="110"/>
    </row>
    <row r="40" spans="2:20" s="111" customFormat="1" ht="10.7" customHeight="1">
      <c r="F40" s="135"/>
      <c r="G40" s="136"/>
      <c r="H40" s="139"/>
      <c r="I40" s="136"/>
      <c r="O40" s="132"/>
      <c r="T40" s="110"/>
    </row>
    <row r="41" spans="2:20" s="111" customFormat="1" ht="10.7" customHeight="1">
      <c r="F41" s="135"/>
      <c r="G41" s="136"/>
      <c r="H41" s="139"/>
      <c r="I41" s="136"/>
      <c r="O41" s="132"/>
      <c r="T41" s="110"/>
    </row>
    <row r="42" spans="2:20" s="111" customFormat="1" ht="10.7" customHeight="1">
      <c r="F42" s="135"/>
      <c r="G42" s="136"/>
      <c r="H42" s="139"/>
      <c r="I42" s="136"/>
      <c r="O42" s="132"/>
      <c r="T42" s="110"/>
    </row>
    <row r="43" spans="2:20" s="111" customFormat="1" ht="10.7" customHeight="1">
      <c r="F43" s="135"/>
      <c r="G43" s="136"/>
      <c r="H43" s="139"/>
      <c r="I43" s="136"/>
      <c r="N43" s="139"/>
      <c r="O43" s="136"/>
      <c r="T43" s="110"/>
    </row>
    <row r="44" spans="2:20" s="111" customFormat="1" ht="10.5" customHeight="1">
      <c r="F44" s="135"/>
      <c r="G44" s="136"/>
      <c r="H44" s="139"/>
      <c r="I44" s="136"/>
      <c r="N44" s="139"/>
      <c r="O44" s="136"/>
      <c r="T44" s="110"/>
    </row>
    <row r="45" spans="2:20" s="111" customFormat="1" ht="11.25" customHeight="1">
      <c r="F45" s="135"/>
      <c r="G45" s="136"/>
      <c r="H45" s="139"/>
      <c r="I45" s="136"/>
      <c r="N45" s="139"/>
      <c r="O45" s="136"/>
      <c r="P45" s="139"/>
      <c r="Q45" s="153"/>
      <c r="R45" s="148"/>
      <c r="S45" s="140"/>
      <c r="T45" s="110"/>
    </row>
    <row r="46" spans="2:20" s="111" customFormat="1" ht="10.7" customHeight="1">
      <c r="F46" s="135"/>
      <c r="G46" s="136"/>
      <c r="H46" s="139"/>
      <c r="I46" s="136"/>
      <c r="N46" s="139"/>
      <c r="O46" s="136"/>
      <c r="P46" s="26"/>
      <c r="Q46" s="153"/>
      <c r="R46" s="148"/>
      <c r="S46" s="140"/>
      <c r="T46" s="110"/>
    </row>
    <row r="47" spans="2:20" s="111" customFormat="1" ht="10.7" customHeight="1">
      <c r="F47" s="135"/>
      <c r="G47" s="136"/>
      <c r="H47" s="139"/>
      <c r="I47" s="136"/>
      <c r="N47" s="139"/>
      <c r="O47" s="136"/>
      <c r="T47" s="110"/>
    </row>
    <row r="48" spans="2:20" s="111" customFormat="1" ht="10.7" customHeight="1">
      <c r="F48" s="135"/>
      <c r="G48" s="136"/>
      <c r="H48" s="139"/>
      <c r="I48" s="136"/>
      <c r="N48" s="139"/>
      <c r="O48" s="136"/>
      <c r="T48" s="110"/>
    </row>
    <row r="49" spans="2:20" s="111" customFormat="1" ht="12" customHeight="1">
      <c r="F49" s="135"/>
      <c r="G49" s="136"/>
      <c r="H49" s="139"/>
      <c r="I49" s="136"/>
      <c r="N49" s="139"/>
      <c r="O49" s="136"/>
      <c r="T49" s="110"/>
    </row>
    <row r="50" spans="2:20" s="111" customFormat="1" ht="10.5" customHeight="1">
      <c r="F50" s="135"/>
      <c r="G50" s="136"/>
      <c r="H50" s="139"/>
      <c r="I50" s="136"/>
      <c r="N50" s="139"/>
      <c r="O50" s="136"/>
      <c r="T50" s="110"/>
    </row>
    <row r="51" spans="2:20" s="111" customFormat="1" ht="10.7" customHeight="1">
      <c r="F51" s="135"/>
      <c r="G51" s="136"/>
      <c r="H51" s="139"/>
      <c r="I51" s="136"/>
      <c r="N51" s="139"/>
      <c r="O51" s="136"/>
      <c r="T51" s="110"/>
    </row>
    <row r="52" spans="2:20" s="111" customFormat="1" ht="10.7" customHeight="1">
      <c r="B52" s="133"/>
      <c r="C52" s="133"/>
      <c r="D52" s="133"/>
      <c r="E52" s="134"/>
      <c r="F52" s="135"/>
      <c r="G52" s="136"/>
      <c r="H52" s="139"/>
      <c r="I52" s="136"/>
      <c r="N52" s="139"/>
      <c r="O52" s="136"/>
      <c r="T52" s="110"/>
    </row>
    <row r="53" spans="2:20" s="111" customFormat="1" ht="10.7" customHeight="1">
      <c r="B53" s="26"/>
      <c r="C53" s="153"/>
      <c r="D53" s="142"/>
      <c r="E53" s="140"/>
      <c r="F53" s="135"/>
      <c r="G53" s="136"/>
      <c r="H53" s="139"/>
      <c r="I53" s="136"/>
      <c r="N53" s="139"/>
      <c r="O53" s="136"/>
      <c r="P53" s="254"/>
      <c r="Q53" s="153"/>
      <c r="R53" s="142"/>
      <c r="S53" s="140"/>
      <c r="T53" s="110"/>
    </row>
    <row r="54" spans="2:20" s="111" customFormat="1" ht="10.7" customHeight="1">
      <c r="F54" s="135"/>
      <c r="G54" s="136"/>
      <c r="H54" s="139"/>
      <c r="I54" s="136"/>
      <c r="N54" s="139"/>
      <c r="O54" s="136"/>
      <c r="T54" s="110"/>
    </row>
    <row r="55" spans="2:20" s="111" customFormat="1" ht="10.7" customHeight="1">
      <c r="F55" s="135"/>
      <c r="G55" s="136"/>
      <c r="H55" s="139"/>
      <c r="I55" s="136"/>
      <c r="N55" s="139"/>
      <c r="O55" s="136"/>
      <c r="T55" s="110"/>
    </row>
    <row r="56" spans="2:20" s="111" customFormat="1" ht="10.5" customHeight="1">
      <c r="F56" s="135"/>
      <c r="G56" s="136"/>
      <c r="H56" s="139"/>
      <c r="I56" s="136"/>
      <c r="N56" s="139"/>
      <c r="O56" s="136"/>
      <c r="T56" s="110"/>
    </row>
    <row r="57" spans="2:20" s="111" customFormat="1" ht="10.7" customHeight="1">
      <c r="F57" s="135"/>
      <c r="G57" s="136"/>
      <c r="H57" s="139"/>
      <c r="I57" s="136"/>
      <c r="N57" s="139"/>
      <c r="O57" s="136"/>
      <c r="T57" s="110"/>
    </row>
    <row r="58" spans="2:20" s="111" customFormat="1" ht="10.7" customHeight="1">
      <c r="F58" s="135"/>
      <c r="G58" s="136"/>
      <c r="H58" s="139"/>
      <c r="I58" s="136"/>
      <c r="N58" s="139"/>
      <c r="O58" s="136"/>
      <c r="T58" s="110"/>
    </row>
    <row r="59" spans="2:20" s="111" customFormat="1" ht="12" customHeight="1">
      <c r="F59" s="135"/>
      <c r="G59" s="136"/>
      <c r="H59" s="139"/>
      <c r="I59" s="136"/>
      <c r="N59" s="139"/>
      <c r="O59" s="136"/>
      <c r="T59" s="110"/>
    </row>
    <row r="60" spans="2:20" s="111" customFormat="1" ht="10.7" customHeight="1">
      <c r="F60" s="135"/>
      <c r="G60" s="136"/>
      <c r="H60" s="139"/>
      <c r="I60" s="136"/>
      <c r="N60" s="139"/>
      <c r="O60" s="136"/>
      <c r="T60" s="110"/>
    </row>
    <row r="61" spans="2:20" s="111" customFormat="1" ht="10.7" customHeight="1">
      <c r="F61" s="135"/>
      <c r="G61" s="136"/>
      <c r="H61" s="139"/>
      <c r="I61" s="136"/>
      <c r="N61" s="139"/>
      <c r="O61" s="136"/>
      <c r="T61" s="110"/>
    </row>
    <row r="62" spans="2:20" s="111" customFormat="1" ht="10.7" customHeight="1">
      <c r="F62" s="135"/>
      <c r="G62" s="136"/>
      <c r="H62" s="139"/>
      <c r="I62" s="136"/>
      <c r="N62" s="139"/>
      <c r="O62" s="136"/>
      <c r="P62" s="137"/>
      <c r="Q62" s="137"/>
      <c r="R62" s="137"/>
      <c r="S62" s="138"/>
      <c r="T62" s="110"/>
    </row>
    <row r="63" spans="2:20" s="111" customFormat="1" ht="10.7" customHeight="1">
      <c r="F63" s="135"/>
      <c r="G63" s="136"/>
      <c r="H63" s="139"/>
      <c r="I63" s="136"/>
      <c r="N63" s="139"/>
      <c r="O63" s="136"/>
      <c r="P63" s="139"/>
      <c r="Q63" s="153"/>
      <c r="R63" s="142"/>
      <c r="S63" s="140"/>
      <c r="T63" s="110"/>
    </row>
    <row r="64" spans="2:20" s="111" customFormat="1" ht="10.7" customHeight="1">
      <c r="F64" s="135"/>
      <c r="G64" s="136"/>
      <c r="H64" s="139"/>
      <c r="I64" s="136"/>
      <c r="M64" s="113"/>
      <c r="N64" s="139"/>
      <c r="O64" s="136"/>
      <c r="T64" s="110"/>
    </row>
    <row r="65" spans="2:20" s="111" customFormat="1" ht="10.7" customHeight="1">
      <c r="F65" s="135"/>
      <c r="G65" s="136"/>
      <c r="H65" s="139"/>
      <c r="I65" s="136"/>
      <c r="M65" s="113"/>
      <c r="N65" s="139"/>
      <c r="O65" s="136"/>
      <c r="T65" s="110"/>
    </row>
    <row r="66" spans="2:20" s="111" customFormat="1" ht="10.7" customHeight="1">
      <c r="F66" s="135"/>
      <c r="G66" s="136"/>
      <c r="H66" s="139"/>
      <c r="I66" s="136"/>
      <c r="M66" s="113"/>
      <c r="N66" s="139"/>
      <c r="O66" s="136"/>
      <c r="T66" s="110"/>
    </row>
    <row r="67" spans="2:20" s="111" customFormat="1" ht="10.7" customHeight="1">
      <c r="B67" s="154"/>
      <c r="C67" s="139"/>
      <c r="D67" s="142"/>
      <c r="E67" s="140"/>
      <c r="F67" s="135"/>
      <c r="G67" s="136"/>
      <c r="H67" s="139"/>
      <c r="I67" s="136"/>
      <c r="M67" s="113"/>
      <c r="N67" s="139"/>
      <c r="O67" s="136"/>
      <c r="T67" s="110"/>
    </row>
    <row r="68" spans="2:20" s="111" customFormat="1" ht="12.75" customHeight="1">
      <c r="E68" s="113"/>
      <c r="F68" s="135"/>
      <c r="G68" s="139"/>
      <c r="H68" s="139"/>
      <c r="I68" s="136"/>
      <c r="M68" s="113"/>
      <c r="N68" s="139"/>
      <c r="O68" s="136"/>
      <c r="T68" s="110"/>
    </row>
    <row r="69" spans="2:20" s="111" customFormat="1" ht="10.5" customHeight="1">
      <c r="E69" s="113"/>
      <c r="F69" s="135"/>
      <c r="G69" s="136"/>
      <c r="H69" s="139"/>
      <c r="I69" s="136"/>
      <c r="M69" s="113"/>
      <c r="N69" s="139"/>
      <c r="O69" s="136"/>
      <c r="T69" s="110"/>
    </row>
    <row r="70" spans="2:20" s="111" customFormat="1" ht="12" customHeight="1">
      <c r="E70" s="113"/>
      <c r="F70" s="135"/>
      <c r="G70" s="139"/>
      <c r="H70" s="139"/>
      <c r="I70" s="136"/>
      <c r="M70" s="113"/>
      <c r="N70" s="139"/>
      <c r="O70" s="136"/>
      <c r="T70" s="110"/>
    </row>
    <row r="71" spans="2:20" s="111" customFormat="1" ht="10.7" customHeight="1">
      <c r="E71" s="113"/>
      <c r="F71" s="135"/>
      <c r="G71" s="136"/>
      <c r="H71" s="139"/>
      <c r="I71" s="136"/>
      <c r="M71" s="113"/>
      <c r="N71" s="139"/>
      <c r="O71" s="136"/>
      <c r="T71" s="110"/>
    </row>
    <row r="72" spans="2:20" s="111" customFormat="1" ht="10.7" customHeight="1">
      <c r="E72" s="113"/>
      <c r="F72" s="135"/>
      <c r="G72" s="139"/>
      <c r="H72" s="139"/>
      <c r="I72" s="136"/>
      <c r="M72" s="113"/>
      <c r="N72" s="139"/>
      <c r="O72" s="136"/>
      <c r="T72" s="110"/>
    </row>
    <row r="73" spans="2:20" s="111" customFormat="1" ht="10.5" customHeight="1">
      <c r="E73" s="113"/>
      <c r="F73" s="135"/>
      <c r="G73" s="139"/>
      <c r="H73" s="139"/>
      <c r="I73" s="136"/>
      <c r="M73" s="113"/>
      <c r="N73" s="139"/>
      <c r="O73" s="136"/>
      <c r="T73" s="110"/>
    </row>
    <row r="74" spans="2:20" s="111" customFormat="1" ht="10.7" customHeight="1">
      <c r="E74" s="113"/>
      <c r="F74" s="135"/>
      <c r="G74" s="139"/>
      <c r="H74" s="139"/>
      <c r="I74" s="136"/>
      <c r="M74" s="113"/>
      <c r="N74" s="139"/>
      <c r="O74" s="136"/>
      <c r="T74" s="110"/>
    </row>
    <row r="75" spans="2:20" s="111" customFormat="1" ht="10.7" customHeight="1">
      <c r="E75" s="113"/>
      <c r="F75" s="135"/>
      <c r="G75" s="139"/>
      <c r="H75" s="139"/>
      <c r="I75" s="136"/>
      <c r="M75" s="113"/>
      <c r="N75" s="139"/>
      <c r="O75" s="136"/>
      <c r="T75" s="110"/>
    </row>
    <row r="76" spans="2:20" s="111" customFormat="1" ht="10.7" customHeight="1">
      <c r="E76" s="113"/>
      <c r="F76" s="135"/>
      <c r="G76" s="139"/>
      <c r="H76" s="139"/>
      <c r="I76" s="136"/>
      <c r="M76" s="113"/>
      <c r="N76" s="139"/>
      <c r="O76" s="136"/>
      <c r="T76" s="110"/>
    </row>
    <row r="77" spans="2:20" s="111" customFormat="1" ht="12" customHeight="1">
      <c r="E77" s="113"/>
      <c r="F77" s="135"/>
      <c r="G77" s="139"/>
      <c r="H77" s="139"/>
      <c r="I77" s="136"/>
      <c r="M77" s="113"/>
      <c r="N77" s="139"/>
      <c r="O77" s="136"/>
      <c r="T77" s="110"/>
    </row>
    <row r="78" spans="2:20" s="111" customFormat="1" ht="4.5" customHeight="1">
      <c r="D78" s="155"/>
      <c r="E78" s="156"/>
      <c r="F78" s="155"/>
      <c r="G78" s="155"/>
      <c r="H78" s="155"/>
      <c r="I78" s="157"/>
      <c r="J78" s="155"/>
      <c r="K78" s="155"/>
      <c r="L78" s="155"/>
      <c r="M78" s="156"/>
      <c r="N78" s="155"/>
      <c r="O78" s="157"/>
      <c r="S78" s="113"/>
      <c r="T78" s="110"/>
    </row>
    <row r="79" spans="2:20" s="114" customFormat="1" ht="11.25" customHeight="1">
      <c r="B79" s="158" t="s">
        <v>289</v>
      </c>
      <c r="C79" s="159"/>
      <c r="D79" s="159"/>
      <c r="E79" s="160"/>
      <c r="F79" s="159"/>
      <c r="G79" s="159"/>
      <c r="H79" s="159"/>
      <c r="I79" s="161"/>
      <c r="J79" s="159"/>
      <c r="K79" s="159"/>
      <c r="L79" s="158" t="s">
        <v>290</v>
      </c>
      <c r="M79" s="160"/>
      <c r="N79" s="159"/>
      <c r="O79" s="161"/>
      <c r="P79" s="159"/>
      <c r="Q79" s="158" t="s">
        <v>291</v>
      </c>
      <c r="R79" s="159"/>
      <c r="S79" s="160"/>
      <c r="T79" s="110"/>
    </row>
    <row r="80" spans="2:20" s="114" customFormat="1" ht="1.5" customHeight="1">
      <c r="B80" s="158"/>
      <c r="C80" s="159"/>
      <c r="D80" s="159"/>
      <c r="E80" s="160"/>
      <c r="F80" s="159"/>
      <c r="G80" s="159"/>
      <c r="H80" s="162"/>
      <c r="I80" s="162"/>
      <c r="J80" s="159"/>
      <c r="K80" s="159"/>
      <c r="L80" s="158"/>
      <c r="M80" s="160"/>
      <c r="N80" s="162"/>
      <c r="O80" s="162"/>
      <c r="P80" s="159"/>
      <c r="Q80" s="158"/>
      <c r="R80" s="159"/>
      <c r="S80" s="160"/>
      <c r="T80" s="110"/>
    </row>
    <row r="81" spans="2:20" s="114" customFormat="1" ht="24" customHeight="1">
      <c r="B81" s="293" t="s">
        <v>30</v>
      </c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5"/>
      <c r="T81" s="110"/>
    </row>
    <row r="82" spans="2:20" s="114" customFormat="1" ht="6" customHeight="1">
      <c r="B82" s="164"/>
      <c r="C82" s="164"/>
      <c r="D82" s="164"/>
      <c r="E82" s="165"/>
      <c r="F82" s="164"/>
      <c r="G82" s="164"/>
      <c r="H82" s="164"/>
      <c r="I82" s="166"/>
      <c r="J82" s="164"/>
      <c r="K82" s="164"/>
      <c r="L82" s="164"/>
      <c r="M82" s="165"/>
      <c r="N82" s="164"/>
      <c r="O82" s="166"/>
      <c r="P82" s="164"/>
      <c r="Q82" s="164"/>
      <c r="R82" s="164"/>
      <c r="S82" s="165"/>
      <c r="T82" s="110"/>
    </row>
    <row r="83" spans="2:20" ht="18">
      <c r="B83" s="296" t="s">
        <v>63</v>
      </c>
      <c r="C83" s="296"/>
      <c r="D83" s="296"/>
      <c r="E83" s="296"/>
      <c r="J83" s="296" t="s">
        <v>63</v>
      </c>
      <c r="K83" s="296"/>
      <c r="L83" s="296"/>
      <c r="M83" s="296"/>
      <c r="P83" s="296" t="s">
        <v>63</v>
      </c>
      <c r="Q83" s="296"/>
      <c r="R83" s="296"/>
      <c r="S83" s="296"/>
    </row>
    <row r="84" spans="2:20" s="130" customFormat="1" ht="8.25" customHeight="1">
      <c r="B84" s="123" t="s">
        <v>79</v>
      </c>
      <c r="C84" s="124" t="s">
        <v>57</v>
      </c>
      <c r="D84" s="124" t="s">
        <v>58</v>
      </c>
      <c r="E84" s="125" t="s">
        <v>59</v>
      </c>
      <c r="F84" s="126"/>
      <c r="G84" s="127"/>
      <c r="H84" s="128"/>
      <c r="I84" s="127"/>
      <c r="J84" s="123" t="s">
        <v>79</v>
      </c>
      <c r="K84" s="124" t="s">
        <v>57</v>
      </c>
      <c r="L84" s="124" t="s">
        <v>58</v>
      </c>
      <c r="M84" s="125" t="s">
        <v>59</v>
      </c>
      <c r="N84" s="129"/>
      <c r="O84" s="129"/>
      <c r="P84" s="123" t="s">
        <v>79</v>
      </c>
      <c r="Q84" s="124" t="s">
        <v>57</v>
      </c>
      <c r="R84" s="124" t="s">
        <v>58</v>
      </c>
      <c r="S84" s="125" t="s">
        <v>59</v>
      </c>
      <c r="T84" s="110"/>
    </row>
    <row r="85" spans="2:20" s="111" customFormat="1" ht="13.5">
      <c r="B85" s="298" t="s">
        <v>103</v>
      </c>
      <c r="C85" s="298"/>
      <c r="D85" s="298"/>
      <c r="E85" s="298"/>
      <c r="F85" s="131"/>
      <c r="G85" s="132"/>
      <c r="I85" s="132"/>
      <c r="J85" s="298" t="s">
        <v>104</v>
      </c>
      <c r="K85" s="298"/>
      <c r="L85" s="298"/>
      <c r="M85" s="298"/>
      <c r="N85" s="132"/>
      <c r="O85" s="132"/>
      <c r="P85" s="233" t="s">
        <v>95</v>
      </c>
      <c r="Q85" s="233"/>
      <c r="R85" s="233"/>
      <c r="S85" s="233"/>
      <c r="T85" s="110"/>
    </row>
    <row r="86" spans="2:20" ht="10.5" customHeight="1">
      <c r="B86" s="36" t="s">
        <v>315</v>
      </c>
      <c r="C86" s="236"/>
      <c r="D86" s="237"/>
      <c r="E86" s="238"/>
      <c r="F86" s="135"/>
      <c r="G86" s="136"/>
      <c r="H86" s="139"/>
      <c r="I86" s="136"/>
      <c r="J86" s="225" t="s">
        <v>464</v>
      </c>
      <c r="K86" s="111"/>
      <c r="L86" s="111"/>
      <c r="M86" s="111"/>
      <c r="N86" s="139"/>
      <c r="O86" s="136"/>
      <c r="P86" s="289" t="s">
        <v>12</v>
      </c>
      <c r="Q86" s="289"/>
      <c r="R86" s="289"/>
      <c r="S86" s="289"/>
    </row>
    <row r="87" spans="2:20" s="111" customFormat="1" ht="10.7" customHeight="1">
      <c r="B87" s="26" t="s">
        <v>316</v>
      </c>
      <c r="C87" s="235"/>
      <c r="D87" s="55">
        <v>16</v>
      </c>
      <c r="E87" s="104">
        <f t="shared" ref="E87:E102" si="4">C87*D87</f>
        <v>0</v>
      </c>
      <c r="F87" s="135"/>
      <c r="G87" s="136"/>
      <c r="H87" s="139"/>
      <c r="I87" s="136"/>
      <c r="J87" s="26" t="s">
        <v>374</v>
      </c>
      <c r="K87" s="141"/>
      <c r="L87" s="142">
        <v>19</v>
      </c>
      <c r="M87" s="143">
        <f t="shared" ref="M87:M93" si="5">L87*K87</f>
        <v>0</v>
      </c>
      <c r="N87" s="139"/>
      <c r="O87" s="136"/>
      <c r="P87" s="133" t="s">
        <v>81</v>
      </c>
      <c r="Q87" s="139"/>
      <c r="R87" s="139"/>
      <c r="S87" s="140"/>
      <c r="T87" s="110"/>
    </row>
    <row r="88" spans="2:20" s="111" customFormat="1" ht="10.7" customHeight="1">
      <c r="B88" s="26" t="s">
        <v>317</v>
      </c>
      <c r="C88" s="235"/>
      <c r="D88" s="55">
        <v>16</v>
      </c>
      <c r="E88" s="104">
        <f t="shared" si="4"/>
        <v>0</v>
      </c>
      <c r="F88" s="135"/>
      <c r="G88" s="136"/>
      <c r="H88" s="139"/>
      <c r="I88" s="136"/>
      <c r="J88" s="26" t="s">
        <v>375</v>
      </c>
      <c r="K88" s="141"/>
      <c r="L88" s="142">
        <v>19</v>
      </c>
      <c r="M88" s="143">
        <f t="shared" si="5"/>
        <v>0</v>
      </c>
      <c r="N88" s="139"/>
      <c r="O88" s="136"/>
      <c r="P88" s="139" t="s">
        <v>96</v>
      </c>
      <c r="Q88" s="144"/>
      <c r="R88" s="142">
        <v>10</v>
      </c>
      <c r="S88" s="143">
        <f>R88*Q88</f>
        <v>0</v>
      </c>
      <c r="T88" s="110"/>
    </row>
    <row r="89" spans="2:20" s="111" customFormat="1" ht="10.7" customHeight="1">
      <c r="B89" s="26" t="s">
        <v>318</v>
      </c>
      <c r="C89" s="235"/>
      <c r="D89" s="55">
        <v>16</v>
      </c>
      <c r="E89" s="104">
        <f t="shared" si="4"/>
        <v>0</v>
      </c>
      <c r="F89" s="135"/>
      <c r="G89" s="136"/>
      <c r="H89" s="139"/>
      <c r="I89" s="136"/>
      <c r="J89" s="26" t="s">
        <v>376</v>
      </c>
      <c r="K89" s="141"/>
      <c r="L89" s="142">
        <v>19</v>
      </c>
      <c r="M89" s="143">
        <f t="shared" si="5"/>
        <v>0</v>
      </c>
      <c r="N89" s="139"/>
      <c r="O89" s="136"/>
      <c r="P89" s="139" t="s">
        <v>97</v>
      </c>
      <c r="Q89" s="269"/>
      <c r="R89" s="142">
        <v>10</v>
      </c>
      <c r="S89" s="140">
        <f>R89*Q89</f>
        <v>0</v>
      </c>
      <c r="T89" s="110"/>
    </row>
    <row r="90" spans="2:20" s="111" customFormat="1" ht="10.7" customHeight="1">
      <c r="B90" s="26" t="s">
        <v>319</v>
      </c>
      <c r="C90" s="235"/>
      <c r="D90" s="55">
        <v>16</v>
      </c>
      <c r="E90" s="104">
        <f t="shared" si="4"/>
        <v>0</v>
      </c>
      <c r="F90" s="135"/>
      <c r="G90" s="136"/>
      <c r="H90" s="139"/>
      <c r="I90" s="136"/>
      <c r="J90" s="26" t="s">
        <v>377</v>
      </c>
      <c r="K90" s="141"/>
      <c r="L90" s="142">
        <v>19</v>
      </c>
      <c r="M90" s="143">
        <f t="shared" si="5"/>
        <v>0</v>
      </c>
      <c r="N90" s="139"/>
      <c r="O90" s="136"/>
      <c r="T90" s="110"/>
    </row>
    <row r="91" spans="2:20" s="111" customFormat="1" ht="10.7" customHeight="1">
      <c r="B91" s="26" t="s">
        <v>320</v>
      </c>
      <c r="C91" s="235"/>
      <c r="D91" s="55">
        <v>16</v>
      </c>
      <c r="E91" s="104">
        <f t="shared" si="4"/>
        <v>0</v>
      </c>
      <c r="F91" s="135"/>
      <c r="G91" s="136"/>
      <c r="H91" s="139"/>
      <c r="I91" s="136"/>
      <c r="J91" s="26" t="s">
        <v>378</v>
      </c>
      <c r="K91" s="141"/>
      <c r="L91" s="142">
        <v>19</v>
      </c>
      <c r="M91" s="143">
        <f t="shared" si="5"/>
        <v>0</v>
      </c>
      <c r="N91" s="139"/>
      <c r="O91" s="136"/>
      <c r="P91" s="139"/>
      <c r="Q91" s="153"/>
      <c r="R91" s="142"/>
      <c r="S91" s="140"/>
      <c r="T91" s="110"/>
    </row>
    <row r="92" spans="2:20" s="111" customFormat="1" ht="10.7" customHeight="1">
      <c r="B92" s="26" t="s">
        <v>321</v>
      </c>
      <c r="C92" s="235"/>
      <c r="D92" s="55">
        <v>16</v>
      </c>
      <c r="E92" s="104">
        <f t="shared" si="4"/>
        <v>0</v>
      </c>
      <c r="F92" s="135"/>
      <c r="G92" s="136"/>
      <c r="H92" s="139"/>
      <c r="I92" s="136"/>
      <c r="J92" s="26" t="s">
        <v>379</v>
      </c>
      <c r="K92" s="141"/>
      <c r="L92" s="142">
        <v>19</v>
      </c>
      <c r="M92" s="143">
        <f t="shared" si="5"/>
        <v>0</v>
      </c>
      <c r="N92" s="139"/>
      <c r="O92" s="136"/>
      <c r="T92" s="110"/>
    </row>
    <row r="93" spans="2:20" s="111" customFormat="1" ht="12" customHeight="1">
      <c r="B93" s="26" t="s">
        <v>322</v>
      </c>
      <c r="C93" s="235"/>
      <c r="D93" s="55">
        <v>16</v>
      </c>
      <c r="E93" s="104">
        <f t="shared" si="4"/>
        <v>0</v>
      </c>
      <c r="F93" s="135"/>
      <c r="G93" s="136"/>
      <c r="H93" s="139"/>
      <c r="I93" s="136"/>
      <c r="J93" s="26" t="s">
        <v>380</v>
      </c>
      <c r="K93" s="141"/>
      <c r="L93" s="142">
        <v>19</v>
      </c>
      <c r="M93" s="143">
        <f t="shared" si="5"/>
        <v>0</v>
      </c>
      <c r="N93" s="139"/>
      <c r="O93" s="136"/>
      <c r="P93" s="268" t="s">
        <v>105</v>
      </c>
      <c r="Q93" s="268"/>
      <c r="R93" s="268"/>
      <c r="S93" s="268"/>
      <c r="T93" s="110"/>
    </row>
    <row r="94" spans="2:20" s="111" customFormat="1" ht="11.25" customHeight="1">
      <c r="B94" s="26" t="s">
        <v>323</v>
      </c>
      <c r="C94" s="235"/>
      <c r="D94" s="55">
        <v>16</v>
      </c>
      <c r="E94" s="104">
        <f t="shared" si="4"/>
        <v>0</v>
      </c>
      <c r="F94" s="135"/>
      <c r="G94" s="136"/>
      <c r="H94" s="139"/>
      <c r="I94" s="136"/>
      <c r="N94" s="139"/>
      <c r="O94" s="136"/>
      <c r="P94" s="167" t="s">
        <v>13</v>
      </c>
      <c r="Q94" s="168"/>
      <c r="R94" s="168"/>
      <c r="S94" s="169"/>
      <c r="T94" s="110"/>
    </row>
    <row r="95" spans="2:20" s="111" customFormat="1" ht="11.25" customHeight="1">
      <c r="B95" s="26" t="s">
        <v>324</v>
      </c>
      <c r="C95" s="235"/>
      <c r="D95" s="55">
        <v>16</v>
      </c>
      <c r="E95" s="104">
        <f t="shared" si="4"/>
        <v>0</v>
      </c>
      <c r="F95" s="135"/>
      <c r="G95" s="136"/>
      <c r="H95" s="139"/>
      <c r="I95" s="136"/>
      <c r="J95" s="137" t="s">
        <v>138</v>
      </c>
      <c r="K95" s="137"/>
      <c r="L95" s="137"/>
      <c r="M95" s="138"/>
      <c r="N95" s="139"/>
      <c r="O95" s="136"/>
      <c r="P95" s="139" t="s">
        <v>159</v>
      </c>
      <c r="Q95" s="141"/>
      <c r="R95" s="142">
        <v>40</v>
      </c>
      <c r="S95" s="143">
        <f>R95*Q95</f>
        <v>0</v>
      </c>
      <c r="T95" s="110"/>
    </row>
    <row r="96" spans="2:20" s="111" customFormat="1" ht="13.5" customHeight="1">
      <c r="B96" s="26" t="s">
        <v>325</v>
      </c>
      <c r="C96" s="235"/>
      <c r="D96" s="55">
        <v>16</v>
      </c>
      <c r="E96" s="104">
        <f t="shared" si="4"/>
        <v>0</v>
      </c>
      <c r="F96" s="135"/>
      <c r="G96" s="136"/>
      <c r="H96" s="139"/>
      <c r="I96" s="136"/>
      <c r="J96" s="3" t="s">
        <v>307</v>
      </c>
      <c r="K96" s="76"/>
      <c r="L96" s="231">
        <v>21</v>
      </c>
      <c r="M96" s="84">
        <f>L96*K96</f>
        <v>0</v>
      </c>
      <c r="N96" s="139"/>
      <c r="O96" s="136"/>
      <c r="P96" s="139" t="s">
        <v>160</v>
      </c>
      <c r="Q96" s="141"/>
      <c r="R96" s="142">
        <v>40</v>
      </c>
      <c r="S96" s="143">
        <f>R96*Q96</f>
        <v>0</v>
      </c>
      <c r="T96" s="110"/>
    </row>
    <row r="97" spans="2:20" s="111" customFormat="1" ht="12" customHeight="1">
      <c r="B97" s="3" t="s">
        <v>479</v>
      </c>
      <c r="C97" s="235"/>
      <c r="D97" s="55">
        <v>16</v>
      </c>
      <c r="E97" s="104">
        <f t="shared" si="4"/>
        <v>0</v>
      </c>
      <c r="F97" s="135"/>
      <c r="G97" s="136"/>
      <c r="H97" s="139"/>
      <c r="I97" s="136"/>
      <c r="J97" s="3" t="s">
        <v>465</v>
      </c>
      <c r="K97" s="76"/>
      <c r="L97" s="231">
        <v>21</v>
      </c>
      <c r="M97" s="84">
        <f>L97*K97</f>
        <v>0</v>
      </c>
      <c r="N97" s="139"/>
      <c r="O97" s="136"/>
      <c r="P97" s="170" t="s">
        <v>161</v>
      </c>
      <c r="Q97" s="141"/>
      <c r="R97" s="142">
        <v>40</v>
      </c>
      <c r="S97" s="143">
        <f>R97*Q97</f>
        <v>0</v>
      </c>
      <c r="T97" s="110"/>
    </row>
    <row r="98" spans="2:20" s="111" customFormat="1" ht="12.75" customHeight="1">
      <c r="B98" s="3" t="s">
        <v>478</v>
      </c>
      <c r="C98" s="235"/>
      <c r="D98" s="55">
        <v>16</v>
      </c>
      <c r="E98" s="104">
        <f t="shared" si="4"/>
        <v>0</v>
      </c>
      <c r="F98" s="135"/>
      <c r="G98" s="136"/>
      <c r="H98" s="139"/>
      <c r="I98" s="136"/>
      <c r="J98" s="26" t="s">
        <v>70</v>
      </c>
      <c r="K98" s="76"/>
      <c r="L98" s="231">
        <v>21</v>
      </c>
      <c r="M98" s="84">
        <f>L98*K98</f>
        <v>0</v>
      </c>
      <c r="N98" s="139"/>
      <c r="O98" s="136"/>
      <c r="P98" s="139" t="s">
        <v>162</v>
      </c>
      <c r="Q98" s="141"/>
      <c r="R98" s="142">
        <v>40</v>
      </c>
      <c r="S98" s="143">
        <f>R98*Q98</f>
        <v>0</v>
      </c>
      <c r="T98" s="110"/>
    </row>
    <row r="99" spans="2:20" s="111" customFormat="1" ht="11.25" customHeight="1">
      <c r="B99" s="3" t="s">
        <v>477</v>
      </c>
      <c r="C99" s="235"/>
      <c r="D99" s="55">
        <v>16</v>
      </c>
      <c r="E99" s="104">
        <f>C99*D99</f>
        <v>0</v>
      </c>
      <c r="F99" s="135"/>
      <c r="G99" s="136"/>
      <c r="H99" s="139"/>
      <c r="I99" s="136"/>
      <c r="J99" s="3" t="s">
        <v>308</v>
      </c>
      <c r="K99" s="76"/>
      <c r="L99" s="231">
        <v>21</v>
      </c>
      <c r="M99" s="84">
        <f>L99*K99</f>
        <v>0</v>
      </c>
      <c r="N99" s="139"/>
      <c r="O99" s="136"/>
      <c r="T99" s="110"/>
    </row>
    <row r="100" spans="2:20" s="111" customFormat="1" ht="12.75" customHeight="1">
      <c r="B100" s="3" t="s">
        <v>476</v>
      </c>
      <c r="C100" s="235"/>
      <c r="D100" s="55">
        <v>16</v>
      </c>
      <c r="E100" s="104">
        <f t="shared" si="4"/>
        <v>0</v>
      </c>
      <c r="F100" s="135"/>
      <c r="G100" s="136"/>
      <c r="H100" s="139"/>
      <c r="I100" s="136"/>
      <c r="J100" s="26" t="s">
        <v>166</v>
      </c>
      <c r="K100" s="76"/>
      <c r="L100" s="231">
        <v>21</v>
      </c>
      <c r="M100" s="84">
        <f>L100*K100</f>
        <v>0</v>
      </c>
      <c r="N100" s="139"/>
      <c r="O100" s="136"/>
      <c r="T100" s="110"/>
    </row>
    <row r="101" spans="2:20" s="111" customFormat="1" ht="12.75" customHeight="1">
      <c r="B101" s="3" t="s">
        <v>475</v>
      </c>
      <c r="C101" s="235"/>
      <c r="D101" s="55">
        <v>16</v>
      </c>
      <c r="E101" s="104">
        <f t="shared" si="4"/>
        <v>0</v>
      </c>
      <c r="F101" s="135"/>
      <c r="G101" s="136"/>
      <c r="H101" s="139"/>
      <c r="I101" s="136"/>
      <c r="J101" s="26" t="s">
        <v>163</v>
      </c>
      <c r="K101" s="76"/>
      <c r="L101" s="231">
        <v>21</v>
      </c>
      <c r="M101" s="84">
        <f t="shared" ref="M101:M104" si="6">L101*K101</f>
        <v>0</v>
      </c>
      <c r="N101" s="139"/>
      <c r="O101" s="136"/>
      <c r="T101" s="110"/>
    </row>
    <row r="102" spans="2:20" s="111" customFormat="1" ht="13.5" customHeight="1">
      <c r="B102" s="3" t="s">
        <v>474</v>
      </c>
      <c r="C102" s="235"/>
      <c r="D102" s="55">
        <v>16</v>
      </c>
      <c r="E102" s="104">
        <f t="shared" si="4"/>
        <v>0</v>
      </c>
      <c r="F102" s="135"/>
      <c r="G102" s="136"/>
      <c r="H102" s="139"/>
      <c r="I102" s="136"/>
      <c r="J102" s="26" t="s">
        <v>242</v>
      </c>
      <c r="K102" s="76"/>
      <c r="L102" s="231">
        <v>21</v>
      </c>
      <c r="M102" s="84">
        <f t="shared" si="6"/>
        <v>0</v>
      </c>
      <c r="N102" s="139"/>
      <c r="O102" s="136"/>
      <c r="T102" s="110"/>
    </row>
    <row r="103" spans="2:20" s="111" customFormat="1" ht="10.7" customHeight="1">
      <c r="F103" s="135"/>
      <c r="G103" s="136"/>
      <c r="H103" s="139"/>
      <c r="I103" s="136"/>
      <c r="J103" s="26" t="s">
        <v>167</v>
      </c>
      <c r="K103" s="76"/>
      <c r="L103" s="231">
        <v>21</v>
      </c>
      <c r="M103" s="84">
        <f t="shared" si="6"/>
        <v>0</v>
      </c>
      <c r="N103" s="139"/>
      <c r="O103" s="136"/>
      <c r="T103" s="110"/>
    </row>
    <row r="104" spans="2:20" s="111" customFormat="1" ht="10.7" customHeight="1">
      <c r="B104" s="36" t="s">
        <v>413</v>
      </c>
      <c r="C104" s="270"/>
      <c r="F104" s="135"/>
      <c r="G104" s="136"/>
      <c r="H104" s="139"/>
      <c r="I104" s="136"/>
      <c r="J104" s="26" t="s">
        <v>466</v>
      </c>
      <c r="K104" s="76"/>
      <c r="L104" s="231">
        <v>21</v>
      </c>
      <c r="M104" s="84">
        <f t="shared" si="6"/>
        <v>0</v>
      </c>
      <c r="N104" s="139"/>
      <c r="O104" s="136"/>
      <c r="T104" s="110"/>
    </row>
    <row r="105" spans="2:20" s="111" customFormat="1" ht="10.7" customHeight="1">
      <c r="B105" s="26" t="s">
        <v>470</v>
      </c>
      <c r="C105" s="76"/>
      <c r="D105" s="27">
        <v>30</v>
      </c>
      <c r="E105" s="84">
        <f t="shared" ref="E105:E108" si="7">D105*C105</f>
        <v>0</v>
      </c>
      <c r="F105" s="135"/>
      <c r="G105" s="136"/>
      <c r="H105" s="139"/>
      <c r="I105" s="136"/>
      <c r="J105" s="26" t="s">
        <v>168</v>
      </c>
      <c r="K105" s="76"/>
      <c r="L105" s="231">
        <v>21</v>
      </c>
      <c r="M105" s="84">
        <f>L105*K105</f>
        <v>0</v>
      </c>
      <c r="N105" s="139"/>
      <c r="O105" s="136"/>
      <c r="T105" s="110"/>
    </row>
    <row r="106" spans="2:20" s="111" customFormat="1" ht="10.7" customHeight="1">
      <c r="B106" s="26" t="s">
        <v>471</v>
      </c>
      <c r="C106" s="76"/>
      <c r="D106" s="27">
        <v>30</v>
      </c>
      <c r="E106" s="84">
        <f t="shared" si="7"/>
        <v>0</v>
      </c>
      <c r="F106" s="135"/>
      <c r="G106" s="136"/>
      <c r="H106" s="139"/>
      <c r="I106" s="136"/>
      <c r="J106" s="26" t="s">
        <v>164</v>
      </c>
      <c r="K106" s="76"/>
      <c r="L106" s="231">
        <v>21</v>
      </c>
      <c r="M106" s="84">
        <f>L106*K106</f>
        <v>0</v>
      </c>
      <c r="N106" s="139"/>
      <c r="O106" s="136"/>
      <c r="P106" s="170"/>
      <c r="Q106" s="170"/>
      <c r="R106" s="142"/>
      <c r="S106" s="140"/>
      <c r="T106" s="110"/>
    </row>
    <row r="107" spans="2:20" s="111" customFormat="1" ht="10.7" customHeight="1">
      <c r="B107" s="26" t="s">
        <v>472</v>
      </c>
      <c r="C107" s="76"/>
      <c r="D107" s="27">
        <v>40</v>
      </c>
      <c r="E107" s="84">
        <f t="shared" si="7"/>
        <v>0</v>
      </c>
      <c r="F107" s="135"/>
      <c r="G107" s="136"/>
      <c r="H107" s="139"/>
      <c r="I107" s="136"/>
      <c r="J107" s="3" t="s">
        <v>309</v>
      </c>
      <c r="K107" s="76"/>
      <c r="L107" s="231">
        <v>21</v>
      </c>
      <c r="M107" s="84">
        <f>L107*K107</f>
        <v>0</v>
      </c>
      <c r="N107" s="139"/>
      <c r="O107" s="136"/>
      <c r="P107" s="167"/>
      <c r="Q107" s="254"/>
      <c r="R107" s="255"/>
      <c r="S107" s="256"/>
      <c r="T107" s="110"/>
    </row>
    <row r="108" spans="2:20" s="111" customFormat="1" ht="10.7" customHeight="1">
      <c r="B108" s="26" t="s">
        <v>473</v>
      </c>
      <c r="C108" s="76"/>
      <c r="D108" s="27">
        <v>40</v>
      </c>
      <c r="E108" s="84">
        <f t="shared" si="7"/>
        <v>0</v>
      </c>
      <c r="F108" s="135"/>
      <c r="G108" s="136"/>
      <c r="H108" s="139"/>
      <c r="I108" s="136"/>
      <c r="J108" s="26" t="s">
        <v>165</v>
      </c>
      <c r="K108" s="76"/>
      <c r="L108" s="231">
        <v>21</v>
      </c>
      <c r="M108" s="84">
        <f t="shared" ref="M108:M118" si="8">L108*K108</f>
        <v>0</v>
      </c>
      <c r="N108" s="139"/>
      <c r="O108" s="136"/>
      <c r="P108" s="45"/>
      <c r="Q108" s="257"/>
      <c r="R108" s="258"/>
      <c r="S108" s="140"/>
      <c r="T108" s="110"/>
    </row>
    <row r="109" spans="2:20" s="111" customFormat="1" ht="10.7" customHeight="1">
      <c r="F109" s="135"/>
      <c r="G109" s="136"/>
      <c r="H109" s="139"/>
      <c r="I109" s="136"/>
      <c r="J109" s="26" t="s">
        <v>169</v>
      </c>
      <c r="K109" s="76"/>
      <c r="L109" s="231">
        <v>21</v>
      </c>
      <c r="M109" s="84">
        <f t="shared" si="8"/>
        <v>0</v>
      </c>
      <c r="N109" s="139"/>
      <c r="O109" s="136"/>
      <c r="P109" s="45"/>
      <c r="Q109" s="257"/>
      <c r="R109" s="258"/>
      <c r="S109" s="140"/>
      <c r="T109" s="110"/>
    </row>
    <row r="110" spans="2:20" s="111" customFormat="1" ht="10.7" customHeight="1">
      <c r="B110" s="232" t="s">
        <v>390</v>
      </c>
      <c r="C110" s="232"/>
      <c r="D110" s="232"/>
      <c r="E110" s="232"/>
      <c r="F110" s="135"/>
      <c r="G110" s="136"/>
      <c r="H110" s="139"/>
      <c r="I110" s="136"/>
      <c r="J110" s="26" t="s">
        <v>467</v>
      </c>
      <c r="K110" s="76"/>
      <c r="L110" s="231">
        <v>21</v>
      </c>
      <c r="M110" s="84">
        <f t="shared" si="8"/>
        <v>0</v>
      </c>
      <c r="N110" s="139"/>
      <c r="O110" s="136"/>
      <c r="P110" s="45"/>
      <c r="Q110" s="257"/>
      <c r="R110" s="258"/>
      <c r="S110" s="140"/>
      <c r="T110" s="110"/>
    </row>
    <row r="111" spans="2:20" s="111" customFormat="1" ht="10.7" customHeight="1">
      <c r="B111" s="225" t="s">
        <v>293</v>
      </c>
      <c r="C111" s="137"/>
      <c r="D111" s="137"/>
      <c r="E111" s="138"/>
      <c r="F111" s="135"/>
      <c r="G111" s="136"/>
      <c r="H111" s="139"/>
      <c r="I111" s="136"/>
      <c r="J111" s="26" t="s">
        <v>170</v>
      </c>
      <c r="K111" s="76"/>
      <c r="L111" s="231">
        <v>21</v>
      </c>
      <c r="M111" s="84">
        <f t="shared" si="8"/>
        <v>0</v>
      </c>
      <c r="N111" s="139"/>
      <c r="O111" s="136"/>
      <c r="P111" s="259"/>
      <c r="Q111" s="257"/>
      <c r="R111" s="258"/>
      <c r="S111" s="140"/>
      <c r="T111" s="110"/>
    </row>
    <row r="112" spans="2:20" s="111" customFormat="1" ht="10.7" customHeight="1">
      <c r="B112" s="26" t="s">
        <v>301</v>
      </c>
      <c r="C112" s="141"/>
      <c r="D112" s="142">
        <v>16</v>
      </c>
      <c r="E112" s="143">
        <f>D112*C112</f>
        <v>0</v>
      </c>
      <c r="F112" s="135"/>
      <c r="G112" s="136"/>
      <c r="H112" s="139"/>
      <c r="I112" s="136"/>
      <c r="J112" s="26" t="s">
        <v>331</v>
      </c>
      <c r="K112" s="77"/>
      <c r="L112" s="231">
        <v>21</v>
      </c>
      <c r="M112" s="84">
        <f t="shared" si="8"/>
        <v>0</v>
      </c>
      <c r="N112" s="139"/>
      <c r="O112" s="136"/>
      <c r="P112" s="45"/>
      <c r="Q112" s="260"/>
      <c r="R112" s="260"/>
      <c r="S112" s="261"/>
      <c r="T112" s="110"/>
    </row>
    <row r="113" spans="2:20" s="111" customFormat="1" ht="10.7" customHeight="1">
      <c r="E113" s="113"/>
      <c r="F113" s="135"/>
      <c r="G113" s="136"/>
      <c r="H113" s="139"/>
      <c r="I113" s="136"/>
      <c r="J113" s="26" t="s">
        <v>145</v>
      </c>
      <c r="K113" s="76"/>
      <c r="L113" s="231">
        <v>21</v>
      </c>
      <c r="M113" s="84">
        <f t="shared" si="8"/>
        <v>0</v>
      </c>
      <c r="N113" s="139"/>
      <c r="O113" s="136"/>
      <c r="P113" s="26"/>
      <c r="Q113" s="139"/>
      <c r="R113" s="139"/>
      <c r="S113" s="140"/>
      <c r="T113" s="110"/>
    </row>
    <row r="114" spans="2:20" s="111" customFormat="1" ht="10.7" customHeight="1">
      <c r="B114" s="137" t="s">
        <v>7</v>
      </c>
      <c r="C114" s="137"/>
      <c r="D114" s="137"/>
      <c r="E114" s="138"/>
      <c r="F114" s="135"/>
      <c r="G114" s="136"/>
      <c r="H114" s="139"/>
      <c r="I114" s="136"/>
      <c r="J114" s="3" t="s">
        <v>468</v>
      </c>
      <c r="K114" s="76"/>
      <c r="L114" s="231">
        <v>21</v>
      </c>
      <c r="M114" s="84">
        <f t="shared" si="8"/>
        <v>0</v>
      </c>
      <c r="N114" s="139"/>
      <c r="O114" s="136"/>
      <c r="S114" s="113"/>
      <c r="T114" s="110"/>
    </row>
    <row r="115" spans="2:20" s="111" customFormat="1" ht="10.7" customHeight="1">
      <c r="B115" s="139" t="s">
        <v>50</v>
      </c>
      <c r="C115" s="141"/>
      <c r="D115" s="142">
        <v>16</v>
      </c>
      <c r="E115" s="143">
        <f>D115*C115</f>
        <v>0</v>
      </c>
      <c r="F115" s="135"/>
      <c r="G115" s="139"/>
      <c r="H115" s="139"/>
      <c r="I115" s="136"/>
      <c r="J115" s="26" t="s">
        <v>171</v>
      </c>
      <c r="K115" s="76"/>
      <c r="L115" s="231">
        <v>21</v>
      </c>
      <c r="M115" s="84">
        <f t="shared" si="8"/>
        <v>0</v>
      </c>
      <c r="N115" s="139"/>
      <c r="O115" s="136"/>
      <c r="S115" s="113"/>
      <c r="T115" s="110"/>
    </row>
    <row r="116" spans="2:20" s="111" customFormat="1" ht="10.7" customHeight="1">
      <c r="F116" s="135"/>
      <c r="G116" s="139"/>
      <c r="H116" s="139"/>
      <c r="I116" s="136"/>
      <c r="J116" s="26" t="s">
        <v>172</v>
      </c>
      <c r="K116" s="76"/>
      <c r="L116" s="231">
        <v>21</v>
      </c>
      <c r="M116" s="84">
        <f t="shared" si="8"/>
        <v>0</v>
      </c>
      <c r="N116" s="139"/>
      <c r="O116" s="136"/>
      <c r="S116" s="113"/>
      <c r="T116" s="110"/>
    </row>
    <row r="117" spans="2:20" s="111" customFormat="1" ht="10.7" customHeight="1">
      <c r="F117" s="135"/>
      <c r="G117" s="139"/>
      <c r="H117" s="139"/>
      <c r="I117" s="136"/>
      <c r="J117" s="3" t="s">
        <v>469</v>
      </c>
      <c r="K117" s="76"/>
      <c r="L117" s="231">
        <v>21</v>
      </c>
      <c r="M117" s="84">
        <f t="shared" si="8"/>
        <v>0</v>
      </c>
      <c r="N117" s="139"/>
      <c r="O117" s="136"/>
      <c r="S117" s="113"/>
      <c r="T117" s="110"/>
    </row>
    <row r="118" spans="2:20" s="111" customFormat="1" ht="10.7" customHeight="1">
      <c r="F118" s="135"/>
      <c r="G118" s="136"/>
      <c r="H118" s="139"/>
      <c r="I118" s="136"/>
      <c r="J118" s="3" t="s">
        <v>424</v>
      </c>
      <c r="K118" s="76"/>
      <c r="L118" s="231">
        <v>21</v>
      </c>
      <c r="M118" s="84">
        <f t="shared" si="8"/>
        <v>0</v>
      </c>
      <c r="N118" s="139"/>
      <c r="O118" s="136"/>
      <c r="P118" s="139"/>
      <c r="Q118" s="139"/>
      <c r="R118" s="139"/>
      <c r="S118" s="140"/>
      <c r="T118" s="110"/>
    </row>
    <row r="119" spans="2:20" s="111" customFormat="1" ht="10.7" customHeight="1">
      <c r="F119" s="135"/>
      <c r="G119" s="136"/>
      <c r="H119" s="139"/>
      <c r="I119" s="136"/>
      <c r="N119" s="139"/>
      <c r="O119" s="136"/>
      <c r="S119" s="113"/>
      <c r="T119" s="110"/>
    </row>
    <row r="120" spans="2:20" s="111" customFormat="1" ht="10.7" customHeight="1">
      <c r="F120" s="135"/>
      <c r="G120" s="136"/>
      <c r="H120" s="139"/>
      <c r="I120" s="136"/>
      <c r="J120" s="133"/>
      <c r="K120" s="137"/>
      <c r="L120" s="137"/>
      <c r="M120" s="138"/>
      <c r="N120" s="139"/>
      <c r="O120" s="136"/>
      <c r="S120" s="113"/>
      <c r="T120" s="110"/>
    </row>
    <row r="121" spans="2:20" s="111" customFormat="1" ht="11.25" customHeight="1">
      <c r="F121" s="135"/>
      <c r="G121" s="136"/>
      <c r="H121" s="139"/>
      <c r="I121" s="136"/>
      <c r="J121" s="139"/>
      <c r="K121" s="153"/>
      <c r="L121" s="142"/>
      <c r="M121" s="140"/>
      <c r="N121" s="139"/>
      <c r="O121" s="136"/>
      <c r="S121" s="113"/>
      <c r="T121" s="110"/>
    </row>
    <row r="122" spans="2:20" s="111" customFormat="1" ht="11.25" customHeight="1">
      <c r="F122" s="135"/>
      <c r="G122" s="136"/>
      <c r="H122" s="139"/>
      <c r="I122" s="136"/>
      <c r="N122" s="139"/>
      <c r="O122" s="136"/>
      <c r="S122" s="113"/>
      <c r="T122" s="110"/>
    </row>
    <row r="123" spans="2:20" s="111" customFormat="1" ht="10.7" customHeight="1">
      <c r="F123" s="135"/>
      <c r="G123" s="136"/>
      <c r="H123" s="139"/>
      <c r="I123" s="136"/>
      <c r="N123" s="139"/>
      <c r="O123" s="136"/>
      <c r="S123" s="113"/>
      <c r="T123" s="110"/>
    </row>
    <row r="124" spans="2:20" s="111" customFormat="1" ht="10.7" customHeight="1">
      <c r="F124" s="135"/>
      <c r="G124" s="136"/>
      <c r="H124" s="139"/>
      <c r="I124" s="136"/>
      <c r="N124" s="139"/>
      <c r="O124" s="136"/>
      <c r="S124" s="113"/>
      <c r="T124" s="110"/>
    </row>
    <row r="125" spans="2:20" s="111" customFormat="1" ht="10.7" customHeight="1">
      <c r="F125" s="135"/>
      <c r="G125" s="136"/>
      <c r="H125" s="139"/>
      <c r="I125" s="136"/>
      <c r="N125" s="139"/>
      <c r="O125" s="136"/>
      <c r="S125" s="113"/>
      <c r="T125" s="110"/>
    </row>
    <row r="126" spans="2:20" s="111" customFormat="1" ht="10.7" customHeight="1">
      <c r="F126" s="135"/>
      <c r="G126" s="136"/>
      <c r="H126" s="139"/>
      <c r="I126" s="136"/>
      <c r="N126" s="139"/>
      <c r="O126" s="136"/>
      <c r="S126" s="113"/>
      <c r="T126" s="110"/>
    </row>
    <row r="127" spans="2:20" s="111" customFormat="1" ht="10.7" customHeight="1">
      <c r="F127" s="135"/>
      <c r="G127" s="136"/>
      <c r="H127" s="139"/>
      <c r="I127" s="136"/>
      <c r="N127" s="139"/>
      <c r="O127" s="136"/>
      <c r="S127" s="113"/>
      <c r="T127" s="110"/>
    </row>
    <row r="128" spans="2:20" s="111" customFormat="1" ht="11.25" customHeight="1">
      <c r="F128" s="135"/>
      <c r="G128" s="136"/>
      <c r="H128" s="139"/>
      <c r="I128" s="136"/>
      <c r="N128" s="139"/>
      <c r="O128" s="136"/>
      <c r="S128" s="113"/>
      <c r="T128" s="110"/>
    </row>
    <row r="129" spans="2:20" s="111" customFormat="1" ht="10.7" customHeight="1">
      <c r="F129" s="135"/>
      <c r="G129" s="136"/>
      <c r="H129" s="139"/>
      <c r="I129" s="136"/>
      <c r="N129" s="139"/>
      <c r="O129" s="136"/>
      <c r="S129" s="113"/>
      <c r="T129" s="110"/>
    </row>
    <row r="130" spans="2:20" s="111" customFormat="1" ht="10.7" customHeight="1">
      <c r="F130" s="135"/>
      <c r="G130" s="136"/>
      <c r="H130" s="139"/>
      <c r="I130" s="136"/>
      <c r="N130" s="139"/>
      <c r="O130" s="136"/>
      <c r="S130" s="113"/>
      <c r="T130" s="110"/>
    </row>
    <row r="131" spans="2:20" s="111" customFormat="1" ht="11.25" customHeight="1">
      <c r="F131" s="135"/>
      <c r="G131" s="136"/>
      <c r="H131" s="139"/>
      <c r="I131" s="136"/>
      <c r="N131" s="139"/>
      <c r="O131" s="136"/>
      <c r="S131" s="113"/>
      <c r="T131" s="110"/>
    </row>
    <row r="132" spans="2:20" s="111" customFormat="1" ht="12" customHeight="1">
      <c r="F132" s="135"/>
      <c r="G132" s="136"/>
      <c r="H132" s="139"/>
      <c r="I132" s="136"/>
      <c r="N132" s="139"/>
      <c r="O132" s="136"/>
      <c r="S132" s="113"/>
      <c r="T132" s="110"/>
    </row>
    <row r="133" spans="2:20" s="111" customFormat="1" ht="10.5" customHeight="1">
      <c r="F133" s="135"/>
      <c r="G133" s="136"/>
      <c r="H133" s="139"/>
      <c r="I133" s="136"/>
      <c r="N133" s="139"/>
      <c r="O133" s="136"/>
      <c r="S133" s="113"/>
      <c r="T133" s="110"/>
    </row>
    <row r="134" spans="2:20" s="111" customFormat="1" ht="10.7" customHeight="1">
      <c r="F134" s="135"/>
      <c r="G134" s="136"/>
      <c r="H134" s="139"/>
      <c r="I134" s="136"/>
      <c r="N134" s="139"/>
      <c r="O134" s="136"/>
      <c r="S134" s="113"/>
      <c r="T134" s="110"/>
    </row>
    <row r="135" spans="2:20" s="111" customFormat="1" ht="10.7" customHeight="1">
      <c r="F135" s="135"/>
      <c r="G135" s="136"/>
      <c r="H135" s="139"/>
      <c r="I135" s="136"/>
      <c r="N135" s="139"/>
      <c r="O135" s="136"/>
      <c r="S135" s="113"/>
      <c r="T135" s="110"/>
    </row>
    <row r="136" spans="2:20" s="111" customFormat="1" ht="10.7" customHeight="1">
      <c r="E136" s="113"/>
      <c r="F136" s="135"/>
      <c r="G136" s="136"/>
      <c r="H136" s="139"/>
      <c r="I136" s="136"/>
      <c r="N136" s="139"/>
      <c r="O136" s="136"/>
      <c r="S136" s="113"/>
      <c r="T136" s="110"/>
    </row>
    <row r="137" spans="2:20" s="111" customFormat="1" ht="10.7" customHeight="1">
      <c r="B137" s="139"/>
      <c r="C137" s="153"/>
      <c r="D137" s="142"/>
      <c r="E137" s="140"/>
      <c r="F137" s="135"/>
      <c r="G137" s="136"/>
      <c r="H137" s="139"/>
      <c r="I137" s="136"/>
      <c r="N137" s="139"/>
      <c r="O137" s="136"/>
      <c r="S137" s="113"/>
      <c r="T137" s="110"/>
    </row>
    <row r="138" spans="2:20" s="111" customFormat="1" ht="10.7" customHeight="1">
      <c r="E138" s="113"/>
      <c r="F138" s="135"/>
      <c r="G138" s="136"/>
      <c r="H138" s="139"/>
      <c r="I138" s="136"/>
      <c r="M138" s="113"/>
      <c r="N138" s="139"/>
      <c r="O138" s="136"/>
      <c r="S138" s="113"/>
      <c r="T138" s="110"/>
    </row>
    <row r="139" spans="2:20" s="111" customFormat="1" ht="10.7" customHeight="1">
      <c r="E139" s="113"/>
      <c r="F139" s="135"/>
      <c r="G139" s="136"/>
      <c r="H139" s="139"/>
      <c r="I139" s="136"/>
      <c r="M139" s="113"/>
      <c r="N139" s="139"/>
      <c r="O139" s="136"/>
      <c r="S139" s="113"/>
      <c r="T139" s="110"/>
    </row>
    <row r="140" spans="2:20" s="111" customFormat="1" ht="10.7" customHeight="1">
      <c r="E140" s="113"/>
      <c r="F140" s="135"/>
      <c r="G140" s="136"/>
      <c r="H140" s="139"/>
      <c r="I140" s="136"/>
      <c r="M140" s="113"/>
      <c r="N140" s="139"/>
      <c r="O140" s="136"/>
      <c r="S140" s="113"/>
      <c r="T140" s="110"/>
    </row>
    <row r="141" spans="2:20" s="111" customFormat="1" ht="12.75" customHeight="1">
      <c r="E141" s="113"/>
      <c r="F141" s="135"/>
      <c r="G141" s="136"/>
      <c r="H141" s="139"/>
      <c r="I141" s="136"/>
      <c r="M141" s="113"/>
      <c r="N141" s="139"/>
      <c r="O141" s="136"/>
      <c r="S141" s="113"/>
      <c r="T141" s="110"/>
    </row>
    <row r="142" spans="2:20" s="111" customFormat="1" ht="10.7" customHeight="1">
      <c r="E142" s="113"/>
      <c r="F142" s="135"/>
      <c r="G142" s="136"/>
      <c r="H142" s="139"/>
      <c r="I142" s="136"/>
      <c r="M142" s="113"/>
      <c r="N142" s="139"/>
      <c r="O142" s="136"/>
      <c r="S142" s="113"/>
      <c r="T142" s="110"/>
    </row>
    <row r="143" spans="2:20" s="111" customFormat="1" ht="10.7" customHeight="1">
      <c r="B143" s="139"/>
      <c r="C143" s="139"/>
      <c r="D143" s="142"/>
      <c r="E143" s="140"/>
      <c r="F143" s="135"/>
      <c r="G143" s="136"/>
      <c r="H143" s="139"/>
      <c r="I143" s="136"/>
      <c r="M143" s="113"/>
      <c r="N143" s="139"/>
      <c r="O143" s="136"/>
      <c r="S143" s="113"/>
      <c r="T143" s="110"/>
    </row>
    <row r="144" spans="2:20" s="111" customFormat="1" ht="10.7" customHeight="1">
      <c r="B144" s="137"/>
      <c r="C144" s="137"/>
      <c r="D144" s="137"/>
      <c r="E144" s="138"/>
      <c r="F144" s="135"/>
      <c r="G144" s="136"/>
      <c r="H144" s="139"/>
      <c r="I144" s="136"/>
      <c r="M144" s="113"/>
      <c r="N144" s="139"/>
      <c r="O144" s="136"/>
      <c r="S144" s="113"/>
      <c r="T144" s="110"/>
    </row>
    <row r="145" spans="2:20" s="111" customFormat="1" ht="10.7" customHeight="1">
      <c r="B145" s="139" t="s">
        <v>122</v>
      </c>
      <c r="C145" s="139"/>
      <c r="D145" s="139"/>
      <c r="E145" s="140"/>
      <c r="F145" s="135"/>
      <c r="G145" s="136"/>
      <c r="H145" s="139"/>
      <c r="I145" s="136"/>
      <c r="J145" s="111" t="s">
        <v>240</v>
      </c>
      <c r="M145" s="113"/>
      <c r="N145" s="139"/>
      <c r="O145" s="136"/>
      <c r="S145" s="113"/>
      <c r="T145" s="110"/>
    </row>
    <row r="146" spans="2:20" s="111" customFormat="1" ht="10.7" customHeight="1">
      <c r="B146" s="139"/>
      <c r="C146" s="139"/>
      <c r="D146" s="139"/>
      <c r="E146" s="140"/>
      <c r="F146" s="135"/>
      <c r="G146" s="136"/>
      <c r="H146" s="139"/>
      <c r="I146" s="136"/>
      <c r="M146" s="113"/>
      <c r="N146" s="139"/>
      <c r="O146" s="136"/>
      <c r="S146" s="113"/>
      <c r="T146" s="110"/>
    </row>
    <row r="147" spans="2:20" s="111" customFormat="1" ht="10.7" customHeight="1">
      <c r="B147" s="139"/>
      <c r="C147" s="139"/>
      <c r="D147" s="139"/>
      <c r="E147" s="140"/>
      <c r="F147" s="135"/>
      <c r="G147" s="136"/>
      <c r="H147" s="139"/>
      <c r="I147" s="136"/>
      <c r="M147" s="113"/>
      <c r="N147" s="139"/>
      <c r="O147" s="136"/>
      <c r="S147" s="113"/>
      <c r="T147" s="110"/>
    </row>
    <row r="148" spans="2:20" s="111" customFormat="1" ht="10.7" customHeight="1">
      <c r="B148" s="139"/>
      <c r="C148" s="139"/>
      <c r="D148" s="139"/>
      <c r="E148" s="140"/>
      <c r="F148" s="135"/>
      <c r="G148" s="136"/>
      <c r="H148" s="139"/>
      <c r="I148" s="136"/>
      <c r="M148" s="113"/>
      <c r="N148" s="139"/>
      <c r="O148" s="136"/>
      <c r="S148" s="113"/>
      <c r="T148" s="110"/>
    </row>
    <row r="149" spans="2:20" s="111" customFormat="1" ht="10.7" customHeight="1">
      <c r="B149" s="139"/>
      <c r="C149" s="139"/>
      <c r="D149" s="139"/>
      <c r="E149" s="140"/>
      <c r="F149" s="135"/>
      <c r="G149" s="136"/>
      <c r="H149" s="139"/>
      <c r="I149" s="136"/>
      <c r="M149" s="113"/>
      <c r="N149" s="139"/>
      <c r="O149" s="136"/>
      <c r="S149" s="113"/>
      <c r="T149" s="110"/>
    </row>
    <row r="150" spans="2:20" s="111" customFormat="1" ht="10.7" customHeight="1">
      <c r="B150" s="139"/>
      <c r="C150" s="139"/>
      <c r="D150" s="139"/>
      <c r="E150" s="140"/>
      <c r="F150" s="135"/>
      <c r="G150" s="136"/>
      <c r="H150" s="139"/>
      <c r="I150" s="136"/>
      <c r="M150" s="113"/>
      <c r="N150" s="139"/>
      <c r="O150" s="136"/>
      <c r="S150" s="113"/>
      <c r="T150" s="110"/>
    </row>
    <row r="151" spans="2:20" s="111" customFormat="1" ht="10.7" customHeight="1">
      <c r="B151" s="139"/>
      <c r="C151" s="139"/>
      <c r="D151" s="139"/>
      <c r="E151" s="140"/>
      <c r="F151" s="135"/>
      <c r="G151" s="136"/>
      <c r="H151" s="139"/>
      <c r="I151" s="136"/>
      <c r="M151" s="113"/>
      <c r="N151" s="139"/>
      <c r="O151" s="136"/>
      <c r="S151" s="113"/>
      <c r="T151" s="110"/>
    </row>
    <row r="152" spans="2:20" s="111" customFormat="1" ht="10.7" customHeight="1">
      <c r="B152" s="172"/>
      <c r="C152" s="172"/>
      <c r="D152" s="172"/>
      <c r="E152" s="173"/>
      <c r="F152" s="135"/>
      <c r="G152" s="136"/>
      <c r="H152" s="139"/>
      <c r="I152" s="136"/>
      <c r="J152" s="139"/>
      <c r="K152" s="139"/>
      <c r="L152" s="139"/>
      <c r="M152" s="140"/>
      <c r="N152" s="139"/>
      <c r="O152" s="136"/>
      <c r="S152" s="113"/>
      <c r="T152" s="110"/>
    </row>
    <row r="153" spans="2:20" s="111" customFormat="1" ht="10.7" customHeight="1">
      <c r="B153" s="139"/>
      <c r="C153" s="139"/>
      <c r="D153" s="142"/>
      <c r="E153" s="140"/>
      <c r="F153" s="135"/>
      <c r="G153" s="136"/>
      <c r="H153" s="139"/>
      <c r="I153" s="136"/>
      <c r="J153" s="139"/>
      <c r="K153" s="139"/>
      <c r="L153" s="139"/>
      <c r="M153" s="140"/>
      <c r="N153" s="139"/>
      <c r="O153" s="136"/>
      <c r="P153" s="139"/>
      <c r="Q153" s="139"/>
      <c r="R153" s="139"/>
      <c r="S153" s="140"/>
      <c r="T153" s="110"/>
    </row>
    <row r="154" spans="2:20" s="111" customFormat="1" ht="10.7" customHeight="1">
      <c r="B154" s="139"/>
      <c r="C154" s="139"/>
      <c r="D154" s="142"/>
      <c r="E154" s="140"/>
      <c r="F154" s="135"/>
      <c r="G154" s="136"/>
      <c r="H154" s="139"/>
      <c r="I154" s="136"/>
      <c r="J154" s="290" t="s">
        <v>9</v>
      </c>
      <c r="K154" s="302"/>
      <c r="L154" s="302"/>
      <c r="M154" s="302"/>
      <c r="N154" s="139"/>
      <c r="O154" s="136"/>
      <c r="S154" s="113"/>
      <c r="T154" s="110"/>
    </row>
    <row r="155" spans="2:20" s="111" customFormat="1" ht="10.7" customHeight="1">
      <c r="E155" s="113"/>
      <c r="F155" s="135"/>
      <c r="G155" s="136"/>
      <c r="H155" s="135"/>
      <c r="I155" s="136"/>
      <c r="J155" s="302"/>
      <c r="K155" s="302"/>
      <c r="L155" s="302"/>
      <c r="M155" s="302"/>
      <c r="N155" s="139"/>
      <c r="O155" s="136"/>
      <c r="S155" s="113"/>
      <c r="T155" s="110"/>
    </row>
    <row r="156" spans="2:20" s="111" customFormat="1" ht="10.7" customHeight="1">
      <c r="E156" s="113"/>
      <c r="F156" s="131"/>
      <c r="G156" s="132"/>
      <c r="H156" s="131"/>
      <c r="I156" s="132"/>
      <c r="J156" s="302"/>
      <c r="K156" s="302"/>
      <c r="L156" s="302"/>
      <c r="M156" s="302"/>
      <c r="O156" s="132"/>
      <c r="S156" s="113"/>
      <c r="T156" s="110"/>
    </row>
    <row r="157" spans="2:20" s="107" customFormat="1" ht="12" customHeight="1">
      <c r="B157" s="158" t="s">
        <v>292</v>
      </c>
      <c r="C157" s="159"/>
      <c r="D157" s="159"/>
      <c r="E157" s="160"/>
      <c r="F157" s="174"/>
      <c r="G157" s="174"/>
      <c r="H157" s="174"/>
      <c r="I157" s="175"/>
      <c r="J157" s="174"/>
      <c r="K157" s="159"/>
      <c r="L157" s="158" t="s">
        <v>290</v>
      </c>
      <c r="M157" s="160"/>
      <c r="N157" s="159"/>
      <c r="O157" s="161"/>
      <c r="P157" s="159"/>
      <c r="Q157" s="158" t="s">
        <v>291</v>
      </c>
      <c r="R157" s="159"/>
      <c r="S157" s="160"/>
      <c r="T157" s="110"/>
    </row>
    <row r="158" spans="2:20" s="111" customFormat="1" ht="5.25" customHeight="1">
      <c r="B158" s="176"/>
      <c r="C158" s="176"/>
      <c r="D158" s="176"/>
      <c r="E158" s="177"/>
      <c r="H158" s="178"/>
      <c r="I158" s="178"/>
      <c r="K158" s="155"/>
      <c r="L158" s="155"/>
      <c r="M158" s="156"/>
      <c r="N158" s="112"/>
      <c r="O158" s="112"/>
      <c r="P158" s="155"/>
      <c r="S158" s="113"/>
      <c r="T158" s="110"/>
    </row>
    <row r="159" spans="2:20" s="114" customFormat="1" ht="30" customHeight="1">
      <c r="B159" s="293" t="s">
        <v>30</v>
      </c>
      <c r="C159" s="294"/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5"/>
      <c r="T159" s="110"/>
    </row>
    <row r="160" spans="2:20" ht="3.75" customHeight="1">
      <c r="I160" s="179"/>
      <c r="O160" s="179"/>
      <c r="P160" s="179"/>
    </row>
    <row r="161" spans="2:20" s="122" customFormat="1" ht="15" customHeight="1">
      <c r="B161" s="303" t="s">
        <v>98</v>
      </c>
      <c r="C161" s="303"/>
      <c r="D161" s="303"/>
      <c r="E161" s="303"/>
      <c r="F161" s="120"/>
      <c r="G161" s="121"/>
      <c r="I161" s="121"/>
      <c r="J161" s="303" t="s">
        <v>60</v>
      </c>
      <c r="K161" s="303"/>
      <c r="L161" s="303"/>
      <c r="M161" s="303"/>
      <c r="N161" s="120"/>
      <c r="O161" s="180"/>
      <c r="P161" s="304" t="s">
        <v>60</v>
      </c>
      <c r="Q161" s="303"/>
      <c r="R161" s="303"/>
      <c r="S161" s="303"/>
      <c r="T161" s="110"/>
    </row>
    <row r="162" spans="2:20" s="130" customFormat="1" ht="6.75" customHeight="1">
      <c r="B162" s="181" t="s">
        <v>79</v>
      </c>
      <c r="C162" s="182" t="s">
        <v>57</v>
      </c>
      <c r="D162" s="182" t="s">
        <v>58</v>
      </c>
      <c r="E162" s="183" t="s">
        <v>59</v>
      </c>
      <c r="F162" s="184"/>
      <c r="G162" s="185"/>
      <c r="H162" s="154"/>
      <c r="I162" s="185"/>
      <c r="J162" s="181" t="s">
        <v>79</v>
      </c>
      <c r="K162" s="182" t="s">
        <v>57</v>
      </c>
      <c r="L162" s="182" t="s">
        <v>58</v>
      </c>
      <c r="M162" s="183" t="s">
        <v>59</v>
      </c>
      <c r="N162" s="154"/>
      <c r="O162" s="186"/>
      <c r="P162" s="181" t="s">
        <v>79</v>
      </c>
      <c r="Q162" s="182" t="s">
        <v>57</v>
      </c>
      <c r="R162" s="182" t="s">
        <v>58</v>
      </c>
      <c r="S162" s="183" t="s">
        <v>59</v>
      </c>
      <c r="T162" s="110"/>
    </row>
    <row r="163" spans="2:20" s="111" customFormat="1" ht="12.75" customHeight="1">
      <c r="B163" s="292" t="s">
        <v>41</v>
      </c>
      <c r="C163" s="292"/>
      <c r="D163" s="292"/>
      <c r="E163" s="292"/>
      <c r="F163" s="131"/>
      <c r="G163" s="132"/>
      <c r="I163" s="132"/>
      <c r="J163" s="292" t="s">
        <v>41</v>
      </c>
      <c r="K163" s="292"/>
      <c r="L163" s="292"/>
      <c r="M163" s="292"/>
      <c r="N163" s="131"/>
      <c r="O163" s="187"/>
      <c r="P163" s="298" t="s">
        <v>102</v>
      </c>
      <c r="Q163" s="298"/>
      <c r="R163" s="298"/>
      <c r="S163" s="298"/>
      <c r="T163" s="110"/>
    </row>
    <row r="164" spans="2:20" s="111" customFormat="1" ht="10.7" customHeight="1">
      <c r="B164" s="137" t="s">
        <v>52</v>
      </c>
      <c r="C164" s="137"/>
      <c r="D164" s="137"/>
      <c r="E164" s="138"/>
      <c r="F164" s="135"/>
      <c r="G164" s="136"/>
      <c r="H164" s="139"/>
      <c r="I164" s="136"/>
      <c r="J164" s="133" t="s">
        <v>52</v>
      </c>
      <c r="K164" s="133"/>
      <c r="L164" s="133"/>
      <c r="M164" s="134"/>
      <c r="N164" s="139"/>
      <c r="O164" s="136"/>
      <c r="P164" s="133" t="s">
        <v>77</v>
      </c>
      <c r="Q164" s="137"/>
      <c r="R164" s="137"/>
      <c r="S164" s="138"/>
      <c r="T164" s="110"/>
    </row>
    <row r="165" spans="2:20" s="111" customFormat="1" ht="10.7" customHeight="1">
      <c r="B165" s="139" t="s">
        <v>82</v>
      </c>
      <c r="C165" s="141"/>
      <c r="D165" s="148">
        <v>25</v>
      </c>
      <c r="E165" s="143">
        <f>D165*C165</f>
        <v>0</v>
      </c>
      <c r="F165" s="135"/>
      <c r="G165" s="136"/>
      <c r="H165" s="139"/>
      <c r="I165" s="136"/>
      <c r="J165" s="139" t="s">
        <v>179</v>
      </c>
      <c r="K165" s="141"/>
      <c r="L165" s="188">
        <v>23</v>
      </c>
      <c r="M165" s="143">
        <f>L165*K165</f>
        <v>0</v>
      </c>
      <c r="O165" s="132"/>
      <c r="P165" s="139" t="s">
        <v>106</v>
      </c>
      <c r="Q165" s="141"/>
      <c r="R165" s="148">
        <v>32</v>
      </c>
      <c r="S165" s="143">
        <f t="shared" ref="S165:S172" si="9">R165*Q165</f>
        <v>0</v>
      </c>
      <c r="T165" s="110"/>
    </row>
    <row r="166" spans="2:20" s="111" customFormat="1" ht="10.7" customHeight="1">
      <c r="B166" s="139" t="s">
        <v>83</v>
      </c>
      <c r="C166" s="141"/>
      <c r="D166" s="148">
        <v>23</v>
      </c>
      <c r="E166" s="143">
        <f>D166*C166</f>
        <v>0</v>
      </c>
      <c r="F166" s="135"/>
      <c r="G166" s="136"/>
      <c r="H166" s="139"/>
      <c r="I166" s="136"/>
      <c r="J166" s="139" t="s">
        <v>146</v>
      </c>
      <c r="K166" s="149"/>
      <c r="L166" s="188">
        <v>23</v>
      </c>
      <c r="M166" s="143">
        <f>L166*K166</f>
        <v>0</v>
      </c>
      <c r="O166" s="132"/>
      <c r="P166" s="139" t="s">
        <v>140</v>
      </c>
      <c r="Q166" s="141"/>
      <c r="R166" s="148">
        <v>32</v>
      </c>
      <c r="S166" s="143">
        <f t="shared" si="9"/>
        <v>0</v>
      </c>
      <c r="T166" s="110"/>
    </row>
    <row r="167" spans="2:20" s="111" customFormat="1" ht="10.7" customHeight="1">
      <c r="F167" s="135"/>
      <c r="G167" s="136"/>
      <c r="H167" s="139"/>
      <c r="I167" s="136"/>
      <c r="O167" s="132"/>
      <c r="P167" s="139" t="s">
        <v>141</v>
      </c>
      <c r="Q167" s="141"/>
      <c r="R167" s="148">
        <v>32</v>
      </c>
      <c r="S167" s="143">
        <f t="shared" si="9"/>
        <v>0</v>
      </c>
      <c r="T167" s="110"/>
    </row>
    <row r="168" spans="2:20" s="111" customFormat="1" ht="10.7" customHeight="1">
      <c r="B168" s="137" t="s">
        <v>45</v>
      </c>
      <c r="C168" s="137"/>
      <c r="D168" s="137"/>
      <c r="E168" s="138"/>
      <c r="F168" s="135"/>
      <c r="G168" s="136"/>
      <c r="H168" s="139"/>
      <c r="I168" s="136"/>
      <c r="J168" s="133" t="s">
        <v>45</v>
      </c>
      <c r="K168" s="133"/>
      <c r="L168" s="137"/>
      <c r="M168" s="134"/>
      <c r="O168" s="132"/>
      <c r="P168" s="139" t="s">
        <v>107</v>
      </c>
      <c r="Q168" s="141"/>
      <c r="R168" s="148">
        <v>32</v>
      </c>
      <c r="S168" s="143">
        <f t="shared" si="9"/>
        <v>0</v>
      </c>
      <c r="T168" s="110"/>
    </row>
    <row r="169" spans="2:20" s="111" customFormat="1" ht="10.7" customHeight="1">
      <c r="B169" s="139" t="s">
        <v>84</v>
      </c>
      <c r="C169" s="141"/>
      <c r="D169" s="148">
        <v>23</v>
      </c>
      <c r="E169" s="143">
        <f>D169*C169</f>
        <v>0</v>
      </c>
      <c r="F169" s="135"/>
      <c r="G169" s="136"/>
      <c r="H169" s="139"/>
      <c r="I169" s="136"/>
      <c r="J169" s="139" t="s">
        <v>279</v>
      </c>
      <c r="K169" s="141"/>
      <c r="L169" s="148">
        <v>23</v>
      </c>
      <c r="M169" s="143">
        <f>L169*K169</f>
        <v>0</v>
      </c>
      <c r="O169" s="132"/>
      <c r="P169" s="139" t="s">
        <v>108</v>
      </c>
      <c r="Q169" s="141"/>
      <c r="R169" s="148">
        <v>32</v>
      </c>
      <c r="S169" s="143">
        <f t="shared" si="9"/>
        <v>0</v>
      </c>
      <c r="T169" s="110"/>
    </row>
    <row r="170" spans="2:20" s="111" customFormat="1" ht="11.25" customHeight="1">
      <c r="B170" s="139" t="s">
        <v>85</v>
      </c>
      <c r="C170" s="141"/>
      <c r="D170" s="148">
        <v>23</v>
      </c>
      <c r="E170" s="143">
        <f>D170*C170</f>
        <v>0</v>
      </c>
      <c r="F170" s="135"/>
      <c r="G170" s="136"/>
      <c r="H170" s="139"/>
      <c r="I170" s="136"/>
      <c r="J170" s="139" t="s">
        <v>137</v>
      </c>
      <c r="K170" s="141"/>
      <c r="L170" s="148">
        <v>23</v>
      </c>
      <c r="M170" s="143">
        <f>L170*K170</f>
        <v>0</v>
      </c>
      <c r="O170" s="132"/>
      <c r="P170" s="139" t="s">
        <v>142</v>
      </c>
      <c r="Q170" s="141"/>
      <c r="R170" s="148">
        <v>32</v>
      </c>
      <c r="S170" s="143">
        <f t="shared" si="9"/>
        <v>0</v>
      </c>
      <c r="T170" s="110"/>
    </row>
    <row r="171" spans="2:20" s="111" customFormat="1" ht="11.25" customHeight="1">
      <c r="F171" s="135"/>
      <c r="G171" s="136"/>
      <c r="H171" s="139"/>
      <c r="I171" s="136"/>
      <c r="O171" s="132"/>
      <c r="P171" s="139" t="s">
        <v>143</v>
      </c>
      <c r="Q171" s="141"/>
      <c r="R171" s="148">
        <v>32</v>
      </c>
      <c r="S171" s="143">
        <f t="shared" si="9"/>
        <v>0</v>
      </c>
      <c r="T171" s="110"/>
    </row>
    <row r="172" spans="2:20" s="111" customFormat="1" ht="10.7" customHeight="1">
      <c r="B172" s="225" t="s">
        <v>422</v>
      </c>
      <c r="F172" s="135"/>
      <c r="G172" s="136"/>
      <c r="H172" s="139"/>
      <c r="I172" s="136"/>
      <c r="J172" s="36" t="s">
        <v>358</v>
      </c>
      <c r="K172" s="133"/>
      <c r="L172" s="137"/>
      <c r="M172" s="134"/>
      <c r="O172" s="132"/>
      <c r="P172" s="26" t="s">
        <v>402</v>
      </c>
      <c r="Q172" s="141"/>
      <c r="R172" s="148">
        <v>32</v>
      </c>
      <c r="S172" s="143">
        <f t="shared" si="9"/>
        <v>0</v>
      </c>
      <c r="T172" s="110"/>
    </row>
    <row r="173" spans="2:20" s="111" customFormat="1" ht="10.7" customHeight="1">
      <c r="B173" s="26" t="s">
        <v>388</v>
      </c>
      <c r="C173" s="141"/>
      <c r="D173" s="148">
        <v>31</v>
      </c>
      <c r="E173" s="143">
        <f>D173*C173</f>
        <v>0</v>
      </c>
      <c r="F173" s="135"/>
      <c r="G173" s="136"/>
      <c r="H173" s="139"/>
      <c r="I173" s="136"/>
      <c r="J173" s="26" t="s">
        <v>252</v>
      </c>
      <c r="K173" s="141"/>
      <c r="L173" s="148">
        <v>34</v>
      </c>
      <c r="M173" s="143">
        <f>L173*K173</f>
        <v>0</v>
      </c>
      <c r="O173" s="132"/>
      <c r="T173" s="110"/>
    </row>
    <row r="174" spans="2:20" s="111" customFormat="1" ht="10.7" customHeight="1">
      <c r="F174" s="135"/>
      <c r="G174" s="136"/>
      <c r="H174" s="139"/>
      <c r="I174" s="136"/>
      <c r="J174" s="26" t="s">
        <v>437</v>
      </c>
      <c r="K174" s="141"/>
      <c r="L174" s="148">
        <v>31</v>
      </c>
      <c r="M174" s="143">
        <f>L174*K174</f>
        <v>0</v>
      </c>
      <c r="O174" s="132"/>
      <c r="P174" s="133" t="s">
        <v>285</v>
      </c>
      <c r="Q174" s="137"/>
      <c r="R174" s="137"/>
      <c r="S174" s="138"/>
      <c r="T174" s="110"/>
    </row>
    <row r="175" spans="2:20" s="111" customFormat="1" ht="11.25" customHeight="1">
      <c r="B175" s="133" t="s">
        <v>115</v>
      </c>
      <c r="C175" s="190"/>
      <c r="D175" s="191"/>
      <c r="E175" s="192"/>
      <c r="F175" s="135"/>
      <c r="G175" s="136"/>
      <c r="H175" s="139"/>
      <c r="I175" s="136"/>
      <c r="O175" s="132"/>
      <c r="P175" s="139" t="s">
        <v>269</v>
      </c>
      <c r="Q175" s="141"/>
      <c r="R175" s="148">
        <v>30</v>
      </c>
      <c r="S175" s="143">
        <f t="shared" ref="S175:S183" si="10">R175*Q175</f>
        <v>0</v>
      </c>
      <c r="T175" s="110"/>
    </row>
    <row r="176" spans="2:20" s="111" customFormat="1" ht="10.7" customHeight="1">
      <c r="B176" s="26" t="s">
        <v>86</v>
      </c>
      <c r="C176" s="141"/>
      <c r="D176" s="148">
        <v>30</v>
      </c>
      <c r="E176" s="143">
        <f>D176*C176</f>
        <v>0</v>
      </c>
      <c r="F176" s="135"/>
      <c r="G176" s="136"/>
      <c r="H176" s="139"/>
      <c r="I176" s="136"/>
      <c r="J176" s="36" t="s">
        <v>438</v>
      </c>
      <c r="O176" s="132"/>
      <c r="P176" s="139" t="s">
        <v>197</v>
      </c>
      <c r="Q176" s="141"/>
      <c r="R176" s="148">
        <v>30</v>
      </c>
      <c r="S176" s="143">
        <f t="shared" si="10"/>
        <v>0</v>
      </c>
      <c r="T176" s="110"/>
    </row>
    <row r="177" spans="2:20" s="111" customFormat="1" ht="10.7" customHeight="1">
      <c r="B177" s="26" t="s">
        <v>357</v>
      </c>
      <c r="C177" s="141"/>
      <c r="D177" s="148">
        <v>28</v>
      </c>
      <c r="E177" s="143">
        <f>D177*C177</f>
        <v>0</v>
      </c>
      <c r="F177" s="135"/>
      <c r="G177" s="136"/>
      <c r="H177" s="139"/>
      <c r="I177" s="136"/>
      <c r="J177" s="3" t="s">
        <v>389</v>
      </c>
      <c r="K177" s="141"/>
      <c r="L177" s="142">
        <v>31</v>
      </c>
      <c r="M177" s="143">
        <f>L177*K177</f>
        <v>0</v>
      </c>
      <c r="O177" s="132"/>
      <c r="P177" s="139" t="s">
        <v>194</v>
      </c>
      <c r="Q177" s="141"/>
      <c r="R177" s="148">
        <v>30</v>
      </c>
      <c r="S177" s="143">
        <f t="shared" si="10"/>
        <v>0</v>
      </c>
      <c r="T177" s="110"/>
    </row>
    <row r="178" spans="2:20" s="111" customFormat="1" ht="10.5" customHeight="1">
      <c r="F178" s="135"/>
      <c r="G178" s="136"/>
      <c r="H178" s="139"/>
      <c r="I178" s="136"/>
      <c r="O178" s="132"/>
      <c r="P178" s="139" t="s">
        <v>198</v>
      </c>
      <c r="Q178" s="141"/>
      <c r="R178" s="148">
        <v>30</v>
      </c>
      <c r="S178" s="143">
        <f t="shared" si="10"/>
        <v>0</v>
      </c>
      <c r="T178" s="110"/>
    </row>
    <row r="179" spans="2:20" s="111" customFormat="1" ht="12" customHeight="1">
      <c r="B179" s="36" t="s">
        <v>28</v>
      </c>
      <c r="C179" s="190"/>
      <c r="D179" s="191"/>
      <c r="E179" s="192"/>
      <c r="F179" s="135"/>
      <c r="G179" s="136"/>
      <c r="H179" s="139"/>
      <c r="I179" s="136"/>
      <c r="J179" s="133" t="s">
        <v>42</v>
      </c>
      <c r="K179" s="133"/>
      <c r="L179" s="137"/>
      <c r="M179" s="134"/>
      <c r="O179" s="132"/>
      <c r="P179" s="139" t="s">
        <v>195</v>
      </c>
      <c r="Q179" s="141"/>
      <c r="R179" s="148">
        <v>30</v>
      </c>
      <c r="S179" s="143">
        <f t="shared" si="10"/>
        <v>0</v>
      </c>
      <c r="T179" s="110"/>
    </row>
    <row r="180" spans="2:20" s="111" customFormat="1" ht="12" customHeight="1">
      <c r="B180" s="139" t="s">
        <v>88</v>
      </c>
      <c r="C180" s="141"/>
      <c r="D180" s="148">
        <v>31</v>
      </c>
      <c r="E180" s="143">
        <f>D180*C180</f>
        <v>0</v>
      </c>
      <c r="F180" s="135"/>
      <c r="G180" s="136"/>
      <c r="H180" s="139"/>
      <c r="I180" s="136"/>
      <c r="J180" s="139" t="s">
        <v>178</v>
      </c>
      <c r="K180" s="141"/>
      <c r="L180" s="148">
        <v>30</v>
      </c>
      <c r="M180" s="143">
        <f>L180*K180</f>
        <v>0</v>
      </c>
      <c r="O180" s="132"/>
      <c r="P180" s="139" t="s">
        <v>199</v>
      </c>
      <c r="Q180" s="141"/>
      <c r="R180" s="148">
        <v>30</v>
      </c>
      <c r="S180" s="143">
        <f t="shared" si="10"/>
        <v>0</v>
      </c>
      <c r="T180" s="110"/>
    </row>
    <row r="181" spans="2:20" s="111" customFormat="1" ht="12" customHeight="1">
      <c r="B181" s="139" t="s">
        <v>87</v>
      </c>
      <c r="C181" s="141"/>
      <c r="D181" s="148">
        <v>31</v>
      </c>
      <c r="E181" s="143">
        <f>D181*C181</f>
        <v>0</v>
      </c>
      <c r="F181" s="135"/>
      <c r="G181" s="136"/>
      <c r="H181" s="139"/>
      <c r="I181" s="136"/>
      <c r="O181" s="132"/>
      <c r="P181" s="139" t="s">
        <v>196</v>
      </c>
      <c r="Q181" s="141"/>
      <c r="R181" s="148">
        <v>30</v>
      </c>
      <c r="S181" s="143">
        <f t="shared" si="10"/>
        <v>0</v>
      </c>
      <c r="T181" s="110"/>
    </row>
    <row r="182" spans="2:20" s="111" customFormat="1" ht="10.5" customHeight="1">
      <c r="B182" s="139"/>
      <c r="C182" s="153"/>
      <c r="D182" s="148"/>
      <c r="E182" s="140"/>
      <c r="F182" s="135"/>
      <c r="G182" s="136"/>
      <c r="H182" s="139"/>
      <c r="I182" s="136"/>
      <c r="J182" s="133" t="s">
        <v>119</v>
      </c>
      <c r="K182" s="137"/>
      <c r="L182" s="137"/>
      <c r="M182" s="138"/>
      <c r="O182" s="132"/>
      <c r="P182" s="139" t="s">
        <v>243</v>
      </c>
      <c r="Q182" s="141"/>
      <c r="R182" s="148">
        <v>30</v>
      </c>
      <c r="S182" s="143">
        <f t="shared" si="10"/>
        <v>0</v>
      </c>
    </row>
    <row r="183" spans="2:20" s="111" customFormat="1" ht="10.7" customHeight="1">
      <c r="B183" s="36" t="s">
        <v>99</v>
      </c>
      <c r="C183" s="139"/>
      <c r="D183" s="170"/>
      <c r="E183" s="140"/>
      <c r="F183" s="135"/>
      <c r="G183" s="136"/>
      <c r="H183" s="139"/>
      <c r="I183" s="136"/>
      <c r="J183" s="26" t="s">
        <v>177</v>
      </c>
      <c r="K183" s="141"/>
      <c r="L183" s="148">
        <v>23</v>
      </c>
      <c r="M183" s="143">
        <f>L183*K183</f>
        <v>0</v>
      </c>
      <c r="O183" s="132"/>
      <c r="P183" s="139" t="s">
        <v>200</v>
      </c>
      <c r="Q183" s="141"/>
      <c r="R183" s="148">
        <v>30</v>
      </c>
      <c r="S183" s="143">
        <f t="shared" si="10"/>
        <v>0</v>
      </c>
    </row>
    <row r="184" spans="2:20" s="111" customFormat="1" ht="10.7" customHeight="1">
      <c r="B184" s="139" t="s">
        <v>173</v>
      </c>
      <c r="C184" s="141"/>
      <c r="D184" s="148">
        <v>38</v>
      </c>
      <c r="E184" s="143">
        <f>D184*C184</f>
        <v>0</v>
      </c>
      <c r="F184" s="135"/>
      <c r="G184" s="136"/>
      <c r="H184" s="139"/>
      <c r="I184" s="136"/>
      <c r="J184" s="139" t="s">
        <v>176</v>
      </c>
      <c r="K184" s="141"/>
      <c r="L184" s="148">
        <v>23</v>
      </c>
      <c r="M184" s="143">
        <f>L184*K184</f>
        <v>0</v>
      </c>
      <c r="O184" s="132"/>
      <c r="S184" s="113"/>
    </row>
    <row r="185" spans="2:20" s="111" customFormat="1" ht="10.7" customHeight="1">
      <c r="B185" s="139" t="s">
        <v>247</v>
      </c>
      <c r="C185" s="194"/>
      <c r="D185" s="191"/>
      <c r="E185" s="192"/>
      <c r="F185" s="135"/>
      <c r="G185" s="136"/>
      <c r="H185" s="135"/>
      <c r="I185" s="136"/>
      <c r="J185" s="139" t="s">
        <v>175</v>
      </c>
      <c r="K185" s="144"/>
      <c r="L185" s="148">
        <v>35</v>
      </c>
      <c r="M185" s="193">
        <f>L185*K185</f>
        <v>0</v>
      </c>
      <c r="O185" s="132"/>
      <c r="P185" s="226" t="s">
        <v>305</v>
      </c>
      <c r="Q185" s="227"/>
      <c r="R185" s="228"/>
      <c r="S185" s="229"/>
    </row>
    <row r="186" spans="2:20" s="111" customFormat="1" ht="10.7" customHeight="1">
      <c r="B186" s="139" t="s">
        <v>284</v>
      </c>
      <c r="C186" s="141"/>
      <c r="D186" s="148">
        <v>38</v>
      </c>
      <c r="E186" s="143">
        <f>D186*C186</f>
        <v>0</v>
      </c>
      <c r="F186" s="135"/>
      <c r="G186" s="136"/>
      <c r="H186" s="139"/>
      <c r="I186" s="136"/>
      <c r="J186" s="3" t="s">
        <v>329</v>
      </c>
      <c r="K186" s="141"/>
      <c r="L186" s="148">
        <v>36</v>
      </c>
      <c r="M186" s="143">
        <f>L186*K186</f>
        <v>0</v>
      </c>
      <c r="O186" s="132"/>
      <c r="P186" s="30" t="s">
        <v>302</v>
      </c>
      <c r="Q186" s="230"/>
      <c r="R186" s="55">
        <v>21</v>
      </c>
      <c r="S186" s="104">
        <f>Q186*R186</f>
        <v>0</v>
      </c>
    </row>
    <row r="187" spans="2:20" s="111" customFormat="1" ht="10.7" customHeight="1">
      <c r="B187" s="139" t="s">
        <v>247</v>
      </c>
      <c r="C187" s="194"/>
      <c r="D187" s="191"/>
      <c r="E187" s="192"/>
      <c r="F187" s="135"/>
      <c r="G187" s="136"/>
      <c r="H187" s="139"/>
      <c r="I187" s="136"/>
      <c r="O187" s="132"/>
      <c r="P187" s="30" t="s">
        <v>303</v>
      </c>
      <c r="Q187" s="230"/>
      <c r="R187" s="55">
        <v>21</v>
      </c>
      <c r="S187" s="104">
        <f>Q187*R187</f>
        <v>0</v>
      </c>
    </row>
    <row r="188" spans="2:20" s="111" customFormat="1" ht="11.25" customHeight="1">
      <c r="B188" s="234" t="s">
        <v>312</v>
      </c>
      <c r="C188" s="235"/>
      <c r="D188" s="55">
        <v>38</v>
      </c>
      <c r="E188" s="104">
        <f>C188*D188</f>
        <v>0</v>
      </c>
      <c r="F188" s="135"/>
      <c r="G188" s="136"/>
      <c r="H188" s="139"/>
      <c r="I188" s="136"/>
      <c r="J188" s="137" t="s">
        <v>241</v>
      </c>
      <c r="M188" s="113"/>
      <c r="O188" s="132"/>
      <c r="P188" s="30" t="s">
        <v>304</v>
      </c>
      <c r="Q188" s="230"/>
      <c r="R188" s="55">
        <v>21</v>
      </c>
      <c r="S188" s="104">
        <f>Q188*R188</f>
        <v>0</v>
      </c>
    </row>
    <row r="189" spans="2:20" s="111" customFormat="1" ht="10.5" customHeight="1">
      <c r="B189" s="3" t="s">
        <v>439</v>
      </c>
      <c r="C189" s="141"/>
      <c r="D189" s="148">
        <v>40</v>
      </c>
      <c r="E189" s="143">
        <f>D189*C189</f>
        <v>0</v>
      </c>
      <c r="F189" s="135"/>
      <c r="G189" s="136"/>
      <c r="H189" s="139"/>
      <c r="I189" s="136"/>
      <c r="J189" s="26" t="s">
        <v>280</v>
      </c>
      <c r="K189" s="141"/>
      <c r="L189" s="148">
        <v>38</v>
      </c>
      <c r="M189" s="143">
        <f>L189*K189</f>
        <v>0</v>
      </c>
      <c r="O189" s="132"/>
      <c r="P189" s="30" t="s">
        <v>486</v>
      </c>
      <c r="Q189" s="230"/>
      <c r="R189" s="55">
        <v>21</v>
      </c>
      <c r="S189" s="104">
        <f>Q189*R189</f>
        <v>0</v>
      </c>
    </row>
    <row r="190" spans="2:20" s="111" customFormat="1" ht="10.7" customHeight="1">
      <c r="F190" s="135"/>
      <c r="G190" s="136"/>
      <c r="H190" s="139"/>
      <c r="I190" s="136"/>
      <c r="J190" s="26" t="s">
        <v>330</v>
      </c>
      <c r="M190" s="113"/>
      <c r="O190" s="132"/>
      <c r="P190" s="30" t="s">
        <v>426</v>
      </c>
      <c r="Q190" s="230"/>
      <c r="R190" s="55">
        <v>21</v>
      </c>
      <c r="S190" s="104">
        <f>Q190*R190</f>
        <v>0</v>
      </c>
    </row>
    <row r="191" spans="2:20" s="111" customFormat="1" ht="10.7" customHeight="1">
      <c r="F191" s="135"/>
      <c r="G191" s="136"/>
      <c r="H191" s="139"/>
      <c r="I191" s="136"/>
      <c r="O191" s="132"/>
      <c r="P191" s="30"/>
      <c r="Q191" s="279"/>
      <c r="R191" s="55"/>
      <c r="S191" s="271"/>
      <c r="T191" s="110"/>
    </row>
    <row r="192" spans="2:20" s="111" customFormat="1" ht="10.7" customHeight="1">
      <c r="B192" s="133" t="s">
        <v>44</v>
      </c>
      <c r="C192" s="190"/>
      <c r="D192" s="191"/>
      <c r="E192" s="192"/>
      <c r="F192" s="135"/>
      <c r="G192" s="136"/>
      <c r="H192" s="139"/>
      <c r="I192" s="136"/>
      <c r="J192" s="137" t="s">
        <v>43</v>
      </c>
      <c r="K192" s="137"/>
      <c r="L192" s="137"/>
      <c r="M192" s="138"/>
      <c r="O192" s="132"/>
      <c r="P192" s="137" t="s">
        <v>94</v>
      </c>
      <c r="Q192" s="137"/>
      <c r="R192" s="137"/>
      <c r="S192" s="138"/>
      <c r="T192" s="110"/>
    </row>
    <row r="193" spans="2:20" s="111" customFormat="1" ht="10.7" customHeight="1">
      <c r="B193" s="26" t="s">
        <v>89</v>
      </c>
      <c r="C193" s="141"/>
      <c r="D193" s="148">
        <v>28</v>
      </c>
      <c r="E193" s="143">
        <f t="shared" ref="E193" si="11">D193*C193</f>
        <v>0</v>
      </c>
      <c r="F193" s="135"/>
      <c r="G193" s="136"/>
      <c r="H193" s="139"/>
      <c r="I193" s="136"/>
      <c r="J193" s="139" t="s">
        <v>116</v>
      </c>
      <c r="K193" s="141"/>
      <c r="L193" s="148">
        <v>26</v>
      </c>
      <c r="M193" s="143">
        <f>L193*K193</f>
        <v>0</v>
      </c>
      <c r="O193" s="132"/>
      <c r="P193" s="139" t="s">
        <v>201</v>
      </c>
      <c r="Q193" s="141"/>
      <c r="R193" s="148">
        <v>25</v>
      </c>
      <c r="S193" s="143">
        <f>R193*Q193</f>
        <v>0</v>
      </c>
      <c r="T193" s="110"/>
    </row>
    <row r="194" spans="2:20" s="111" customFormat="1" ht="10.7" customHeight="1">
      <c r="B194" s="139" t="s">
        <v>174</v>
      </c>
      <c r="C194" s="141"/>
      <c r="D194" s="148">
        <v>35</v>
      </c>
      <c r="E194" s="143">
        <f>D194*C194</f>
        <v>0</v>
      </c>
      <c r="F194" s="135"/>
      <c r="G194" s="136"/>
      <c r="H194" s="139"/>
      <c r="I194" s="136"/>
      <c r="O194" s="132"/>
      <c r="P194" s="26" t="s">
        <v>202</v>
      </c>
      <c r="Q194" s="141"/>
      <c r="R194" s="148">
        <v>25</v>
      </c>
      <c r="S194" s="143">
        <f>R194*Q194</f>
        <v>0</v>
      </c>
      <c r="T194" s="110"/>
    </row>
    <row r="195" spans="2:20" s="111" customFormat="1" ht="10.7" customHeight="1">
      <c r="B195" s="26" t="s">
        <v>250</v>
      </c>
      <c r="C195" s="141"/>
      <c r="D195" s="148">
        <v>32</v>
      </c>
      <c r="E195" s="143">
        <f>D195*C195</f>
        <v>0</v>
      </c>
      <c r="F195" s="135"/>
      <c r="G195" s="136"/>
      <c r="H195" s="139"/>
      <c r="I195" s="136"/>
      <c r="J195" s="137" t="s">
        <v>55</v>
      </c>
      <c r="K195" s="137"/>
      <c r="L195" s="137"/>
      <c r="M195" s="138"/>
      <c r="O195" s="132"/>
      <c r="P195" s="3" t="s">
        <v>480</v>
      </c>
      <c r="Q195" s="141"/>
      <c r="R195" s="148">
        <v>26</v>
      </c>
      <c r="S195" s="143">
        <f>R195*Q195</f>
        <v>0</v>
      </c>
      <c r="T195" s="110"/>
    </row>
    <row r="196" spans="2:20" s="111" customFormat="1" ht="10.7" customHeight="1">
      <c r="F196" s="135"/>
      <c r="G196" s="136"/>
      <c r="H196" s="139"/>
      <c r="I196" s="136"/>
      <c r="J196" s="139" t="s">
        <v>118</v>
      </c>
      <c r="K196" s="141"/>
      <c r="L196" s="148">
        <v>32</v>
      </c>
      <c r="M196" s="143">
        <f>L196*K196</f>
        <v>0</v>
      </c>
      <c r="O196" s="132"/>
      <c r="T196" s="110"/>
    </row>
    <row r="197" spans="2:20" s="111" customFormat="1" ht="10.7" customHeight="1">
      <c r="B197" s="225" t="s">
        <v>423</v>
      </c>
      <c r="F197" s="135"/>
      <c r="G197" s="136"/>
      <c r="H197" s="139"/>
      <c r="I197" s="136"/>
      <c r="J197" s="139" t="s">
        <v>117</v>
      </c>
      <c r="K197" s="139"/>
      <c r="L197" s="170"/>
      <c r="M197" s="140"/>
      <c r="O197" s="132"/>
      <c r="P197" s="232" t="s">
        <v>420</v>
      </c>
      <c r="Q197" s="232"/>
      <c r="R197" s="232"/>
      <c r="S197" s="232"/>
      <c r="T197" s="110"/>
    </row>
    <row r="198" spans="2:20" s="111" customFormat="1" ht="10.7" customHeight="1">
      <c r="B198" s="3" t="s">
        <v>425</v>
      </c>
      <c r="C198" s="141"/>
      <c r="D198" s="148">
        <v>24.5</v>
      </c>
      <c r="E198" s="143">
        <f>D198*C198</f>
        <v>0</v>
      </c>
      <c r="F198" s="135"/>
      <c r="G198" s="136"/>
      <c r="H198" s="139"/>
      <c r="I198" s="136"/>
      <c r="J198" s="225" t="s">
        <v>401</v>
      </c>
      <c r="O198" s="132"/>
      <c r="P198" s="36" t="s">
        <v>310</v>
      </c>
      <c r="Q198" s="36"/>
      <c r="R198" s="36"/>
      <c r="S198" s="83"/>
      <c r="T198" s="110"/>
    </row>
    <row r="199" spans="2:20" s="111" customFormat="1" ht="10.7" customHeight="1">
      <c r="F199" s="135"/>
      <c r="G199" s="136"/>
      <c r="H199" s="139"/>
      <c r="I199" s="136"/>
      <c r="J199" s="26" t="s">
        <v>354</v>
      </c>
      <c r="K199" s="141"/>
      <c r="L199" s="148">
        <v>20</v>
      </c>
      <c r="M199" s="143">
        <f>L199*K199</f>
        <v>0</v>
      </c>
      <c r="O199" s="132"/>
      <c r="P199" s="26" t="s">
        <v>221</v>
      </c>
      <c r="Q199" s="76"/>
      <c r="R199" s="52">
        <v>16.5</v>
      </c>
      <c r="S199" s="84">
        <f t="shared" ref="S199:S212" si="12">SUM(Q199*R199)</f>
        <v>0</v>
      </c>
      <c r="T199" s="110"/>
    </row>
    <row r="200" spans="2:20" s="111" customFormat="1" ht="10.7" customHeight="1">
      <c r="B200" s="137" t="s">
        <v>43</v>
      </c>
      <c r="C200" s="137"/>
      <c r="D200" s="137"/>
      <c r="E200" s="138"/>
      <c r="F200" s="135"/>
      <c r="G200" s="136"/>
      <c r="H200" s="139"/>
      <c r="I200" s="136"/>
      <c r="J200" s="26" t="s">
        <v>355</v>
      </c>
      <c r="K200" s="141"/>
      <c r="L200" s="148">
        <v>20</v>
      </c>
      <c r="M200" s="143">
        <f>L200*K200</f>
        <v>0</v>
      </c>
      <c r="O200" s="132"/>
      <c r="P200" s="26" t="s">
        <v>222</v>
      </c>
      <c r="Q200" s="76"/>
      <c r="R200" s="52">
        <v>16.5</v>
      </c>
      <c r="S200" s="84">
        <f t="shared" si="12"/>
        <v>0</v>
      </c>
      <c r="T200" s="110"/>
    </row>
    <row r="201" spans="2:20" s="111" customFormat="1" ht="10.7" customHeight="1">
      <c r="B201" s="139" t="s">
        <v>251</v>
      </c>
      <c r="C201" s="141"/>
      <c r="D201" s="148">
        <v>35</v>
      </c>
      <c r="E201" s="143">
        <f>D201*C201</f>
        <v>0</v>
      </c>
      <c r="F201" s="135"/>
      <c r="G201" s="136"/>
      <c r="H201" s="139"/>
      <c r="I201" s="136"/>
      <c r="O201" s="132"/>
      <c r="P201" s="26" t="s">
        <v>223</v>
      </c>
      <c r="Q201" s="76"/>
      <c r="R201" s="52">
        <v>16.5</v>
      </c>
      <c r="S201" s="84">
        <f t="shared" si="12"/>
        <v>0</v>
      </c>
      <c r="T201" s="110"/>
    </row>
    <row r="202" spans="2:20" s="111" customFormat="1" ht="10.7" customHeight="1">
      <c r="B202" s="476"/>
      <c r="C202" s="476"/>
      <c r="D202" s="476"/>
      <c r="E202" s="476"/>
      <c r="F202" s="135"/>
      <c r="G202" s="136"/>
      <c r="H202" s="139"/>
      <c r="I202" s="136"/>
      <c r="J202" s="137" t="s">
        <v>48</v>
      </c>
      <c r="K202" s="137"/>
      <c r="L202" s="137"/>
      <c r="M202" s="138"/>
      <c r="O202" s="132"/>
      <c r="P202" s="26" t="s">
        <v>224</v>
      </c>
      <c r="Q202" s="76"/>
      <c r="R202" s="52">
        <v>16.5</v>
      </c>
      <c r="S202" s="84">
        <f t="shared" si="12"/>
        <v>0</v>
      </c>
      <c r="T202" s="110"/>
    </row>
    <row r="203" spans="2:20" s="111" customFormat="1" ht="10.7" customHeight="1">
      <c r="B203" s="477"/>
      <c r="C203" s="477"/>
      <c r="D203" s="477"/>
      <c r="E203" s="477"/>
      <c r="F203" s="135"/>
      <c r="G203" s="136"/>
      <c r="H203" s="139"/>
      <c r="I203" s="136"/>
      <c r="J203" s="139" t="s">
        <v>274</v>
      </c>
      <c r="K203" s="141"/>
      <c r="L203" s="148">
        <v>21.5</v>
      </c>
      <c r="M203" s="143">
        <f>L203*K203</f>
        <v>0</v>
      </c>
      <c r="O203" s="132"/>
      <c r="P203" s="26" t="s">
        <v>225</v>
      </c>
      <c r="Q203" s="76"/>
      <c r="R203" s="52">
        <v>16.5</v>
      </c>
      <c r="S203" s="84">
        <f t="shared" si="12"/>
        <v>0</v>
      </c>
      <c r="T203" s="110"/>
    </row>
    <row r="204" spans="2:20" s="111" customFormat="1" ht="10.7" customHeight="1">
      <c r="B204" s="478"/>
      <c r="C204" s="479"/>
      <c r="D204" s="480"/>
      <c r="E204" s="481"/>
      <c r="F204" s="135"/>
      <c r="G204" s="136"/>
      <c r="H204" s="139"/>
      <c r="I204" s="136"/>
      <c r="O204" s="132"/>
      <c r="P204" s="26" t="s">
        <v>226</v>
      </c>
      <c r="Q204" s="76"/>
      <c r="R204" s="52">
        <v>16.5</v>
      </c>
      <c r="S204" s="84">
        <f t="shared" si="12"/>
        <v>0</v>
      </c>
      <c r="T204" s="110"/>
    </row>
    <row r="205" spans="2:20" s="111" customFormat="1" ht="10.7" customHeight="1">
      <c r="B205" s="479"/>
      <c r="C205" s="482"/>
      <c r="D205" s="483"/>
      <c r="E205" s="484"/>
      <c r="F205" s="135"/>
      <c r="G205" s="136"/>
      <c r="H205" s="135"/>
      <c r="I205" s="136"/>
      <c r="J205" s="137" t="s">
        <v>54</v>
      </c>
      <c r="K205" s="137"/>
      <c r="L205" s="137"/>
      <c r="M205" s="138"/>
      <c r="O205" s="132"/>
      <c r="P205" s="26" t="s">
        <v>227</v>
      </c>
      <c r="Q205" s="76"/>
      <c r="R205" s="52">
        <v>16.5</v>
      </c>
      <c r="S205" s="84">
        <f t="shared" si="12"/>
        <v>0</v>
      </c>
      <c r="T205" s="110"/>
    </row>
    <row r="206" spans="2:20" s="111" customFormat="1" ht="10.7" customHeight="1">
      <c r="F206" s="135"/>
      <c r="G206" s="136"/>
      <c r="H206" s="139"/>
      <c r="I206" s="136"/>
      <c r="J206" s="139" t="s">
        <v>180</v>
      </c>
      <c r="K206" s="141"/>
      <c r="L206" s="148">
        <v>32</v>
      </c>
      <c r="M206" s="143">
        <f t="shared" ref="M206:M219" si="13">L206*K206</f>
        <v>0</v>
      </c>
      <c r="O206" s="132"/>
      <c r="P206" s="26" t="s">
        <v>228</v>
      </c>
      <c r="Q206" s="76"/>
      <c r="R206" s="52">
        <v>16.5</v>
      </c>
      <c r="S206" s="84">
        <f t="shared" si="12"/>
        <v>0</v>
      </c>
      <c r="T206" s="110"/>
    </row>
    <row r="207" spans="2:20" s="111" customFormat="1" ht="10.7" customHeight="1">
      <c r="F207" s="135"/>
      <c r="G207" s="136"/>
      <c r="H207" s="139"/>
      <c r="I207" s="136"/>
      <c r="J207" s="139" t="s">
        <v>181</v>
      </c>
      <c r="K207" s="141"/>
      <c r="L207" s="148">
        <v>32</v>
      </c>
      <c r="M207" s="143">
        <f t="shared" si="13"/>
        <v>0</v>
      </c>
      <c r="O207" s="132"/>
      <c r="P207" s="26" t="s">
        <v>229</v>
      </c>
      <c r="Q207" s="76"/>
      <c r="R207" s="52">
        <v>16.5</v>
      </c>
      <c r="S207" s="84">
        <f t="shared" si="12"/>
        <v>0</v>
      </c>
      <c r="T207" s="110"/>
    </row>
    <row r="208" spans="2:20" s="111" customFormat="1" ht="10.7" customHeight="1">
      <c r="F208" s="135"/>
      <c r="G208" s="136"/>
      <c r="H208" s="139"/>
      <c r="I208" s="136"/>
      <c r="J208" s="139" t="s">
        <v>182</v>
      </c>
      <c r="K208" s="141"/>
      <c r="L208" s="148">
        <v>32</v>
      </c>
      <c r="M208" s="143">
        <f t="shared" si="13"/>
        <v>0</v>
      </c>
      <c r="O208" s="132"/>
      <c r="P208" s="26" t="s">
        <v>230</v>
      </c>
      <c r="Q208" s="76"/>
      <c r="R208" s="52">
        <v>16.5</v>
      </c>
      <c r="S208" s="84">
        <f t="shared" si="12"/>
        <v>0</v>
      </c>
      <c r="T208" s="110"/>
    </row>
    <row r="209" spans="6:20" s="111" customFormat="1" ht="10.7" customHeight="1">
      <c r="F209" s="135"/>
      <c r="G209" s="136"/>
      <c r="H209" s="139"/>
      <c r="I209" s="136"/>
      <c r="J209" s="139" t="s">
        <v>183</v>
      </c>
      <c r="K209" s="141"/>
      <c r="L209" s="148">
        <v>32</v>
      </c>
      <c r="M209" s="143">
        <f t="shared" si="13"/>
        <v>0</v>
      </c>
      <c r="O209" s="132"/>
      <c r="P209" s="26" t="s">
        <v>231</v>
      </c>
      <c r="Q209" s="76"/>
      <c r="R209" s="52">
        <v>16.5</v>
      </c>
      <c r="S209" s="84">
        <f t="shared" si="12"/>
        <v>0</v>
      </c>
      <c r="T209" s="110"/>
    </row>
    <row r="210" spans="6:20" s="111" customFormat="1" ht="10.7" customHeight="1">
      <c r="F210" s="135"/>
      <c r="G210" s="136"/>
      <c r="H210" s="139"/>
      <c r="I210" s="136"/>
      <c r="J210" s="139" t="s">
        <v>184</v>
      </c>
      <c r="K210" s="141"/>
      <c r="L210" s="148">
        <v>32</v>
      </c>
      <c r="M210" s="143">
        <f t="shared" si="13"/>
        <v>0</v>
      </c>
      <c r="O210" s="132"/>
      <c r="P210" s="26" t="s">
        <v>232</v>
      </c>
      <c r="Q210" s="76"/>
      <c r="R210" s="52">
        <v>16.5</v>
      </c>
      <c r="S210" s="84">
        <f t="shared" si="12"/>
        <v>0</v>
      </c>
      <c r="T210" s="110"/>
    </row>
    <row r="211" spans="6:20" s="111" customFormat="1" ht="10.7" customHeight="1">
      <c r="F211" s="135"/>
      <c r="G211" s="136"/>
      <c r="H211" s="139"/>
      <c r="I211" s="136"/>
      <c r="J211" s="139" t="s">
        <v>185</v>
      </c>
      <c r="K211" s="141"/>
      <c r="L211" s="148">
        <v>32</v>
      </c>
      <c r="M211" s="143">
        <f t="shared" si="13"/>
        <v>0</v>
      </c>
      <c r="O211" s="132"/>
      <c r="P211" s="26" t="s">
        <v>233</v>
      </c>
      <c r="Q211" s="76"/>
      <c r="R211" s="52">
        <v>16.5</v>
      </c>
      <c r="S211" s="84">
        <f t="shared" si="12"/>
        <v>0</v>
      </c>
      <c r="T211" s="110"/>
    </row>
    <row r="212" spans="6:20" s="111" customFormat="1" ht="10.7" customHeight="1">
      <c r="F212" s="135"/>
      <c r="G212" s="136"/>
      <c r="H212" s="139"/>
      <c r="I212" s="136"/>
      <c r="J212" s="139" t="s">
        <v>186</v>
      </c>
      <c r="K212" s="141"/>
      <c r="L212" s="148">
        <v>32</v>
      </c>
      <c r="M212" s="143">
        <f t="shared" si="13"/>
        <v>0</v>
      </c>
      <c r="O212" s="132"/>
      <c r="P212" s="26" t="s">
        <v>234</v>
      </c>
      <c r="Q212" s="76"/>
      <c r="R212" s="52">
        <v>16.5</v>
      </c>
      <c r="S212" s="84">
        <f t="shared" si="12"/>
        <v>0</v>
      </c>
      <c r="T212" s="110"/>
    </row>
    <row r="213" spans="6:20" s="111" customFormat="1" ht="10.7" customHeight="1">
      <c r="F213" s="135"/>
      <c r="G213" s="136"/>
      <c r="H213" s="139"/>
      <c r="I213" s="136"/>
      <c r="J213" s="139" t="s">
        <v>187</v>
      </c>
      <c r="K213" s="141"/>
      <c r="L213" s="148">
        <v>32</v>
      </c>
      <c r="M213" s="143">
        <f t="shared" si="13"/>
        <v>0</v>
      </c>
      <c r="O213" s="132"/>
      <c r="S213" s="113"/>
      <c r="T213" s="110"/>
    </row>
    <row r="214" spans="6:20" s="111" customFormat="1" ht="10.7" customHeight="1">
      <c r="F214" s="135"/>
      <c r="G214" s="139"/>
      <c r="H214" s="139"/>
      <c r="I214" s="136"/>
      <c r="J214" s="139" t="s">
        <v>188</v>
      </c>
      <c r="K214" s="141"/>
      <c r="L214" s="148">
        <v>32</v>
      </c>
      <c r="M214" s="143">
        <f t="shared" si="13"/>
        <v>0</v>
      </c>
      <c r="O214" s="132"/>
      <c r="P214" s="36" t="s">
        <v>311</v>
      </c>
      <c r="Q214" s="36"/>
      <c r="R214" s="74"/>
      <c r="S214" s="105"/>
      <c r="T214" s="110"/>
    </row>
    <row r="215" spans="6:20" s="111" customFormat="1" ht="10.7" customHeight="1">
      <c r="F215" s="135"/>
      <c r="G215" s="139"/>
      <c r="H215" s="139"/>
      <c r="I215" s="136"/>
      <c r="J215" s="139" t="s">
        <v>189</v>
      </c>
      <c r="K215" s="141"/>
      <c r="L215" s="148">
        <v>32</v>
      </c>
      <c r="M215" s="143">
        <f t="shared" si="13"/>
        <v>0</v>
      </c>
      <c r="O215" s="132"/>
      <c r="P215" s="26" t="s">
        <v>270</v>
      </c>
      <c r="Q215" s="76"/>
      <c r="R215" s="55">
        <v>16.5</v>
      </c>
      <c r="S215" s="104">
        <f t="shared" ref="S215:S223" si="14">SUM(Q215*R215)</f>
        <v>0</v>
      </c>
      <c r="T215" s="110"/>
    </row>
    <row r="216" spans="6:20" s="111" customFormat="1" ht="10.5" customHeight="1">
      <c r="F216" s="135"/>
      <c r="G216" s="139"/>
      <c r="H216" s="139"/>
      <c r="I216" s="136"/>
      <c r="J216" s="139" t="s">
        <v>190</v>
      </c>
      <c r="K216" s="141"/>
      <c r="L216" s="148">
        <v>32</v>
      </c>
      <c r="M216" s="143">
        <f t="shared" si="13"/>
        <v>0</v>
      </c>
      <c r="O216" s="132"/>
      <c r="P216" s="26" t="s">
        <v>217</v>
      </c>
      <c r="Q216" s="76"/>
      <c r="R216" s="55">
        <v>16.5</v>
      </c>
      <c r="S216" s="104">
        <f t="shared" si="14"/>
        <v>0</v>
      </c>
      <c r="T216" s="110"/>
    </row>
    <row r="217" spans="6:20" s="111" customFormat="1" ht="10.7" customHeight="1">
      <c r="F217" s="135"/>
      <c r="G217" s="139"/>
      <c r="H217" s="139"/>
      <c r="I217" s="136"/>
      <c r="J217" s="139" t="s">
        <v>191</v>
      </c>
      <c r="K217" s="141"/>
      <c r="L217" s="148">
        <v>32</v>
      </c>
      <c r="M217" s="143">
        <f t="shared" si="13"/>
        <v>0</v>
      </c>
      <c r="O217" s="132"/>
      <c r="P217" s="28" t="s">
        <v>214</v>
      </c>
      <c r="Q217" s="76"/>
      <c r="R217" s="55">
        <v>16.5</v>
      </c>
      <c r="S217" s="104">
        <f t="shared" si="14"/>
        <v>0</v>
      </c>
      <c r="T217" s="110"/>
    </row>
    <row r="218" spans="6:20" s="111" customFormat="1" ht="11.25" customHeight="1">
      <c r="F218" s="135"/>
      <c r="G218" s="139"/>
      <c r="H218" s="139"/>
      <c r="I218" s="136"/>
      <c r="J218" s="139" t="s">
        <v>192</v>
      </c>
      <c r="K218" s="141"/>
      <c r="L218" s="148">
        <v>32</v>
      </c>
      <c r="M218" s="143">
        <f t="shared" si="13"/>
        <v>0</v>
      </c>
      <c r="O218" s="132"/>
      <c r="P218" s="28" t="s">
        <v>218</v>
      </c>
      <c r="Q218" s="76"/>
      <c r="R218" s="55">
        <v>16.5</v>
      </c>
      <c r="S218" s="104">
        <f t="shared" si="14"/>
        <v>0</v>
      </c>
      <c r="T218" s="110"/>
    </row>
    <row r="219" spans="6:20" s="111" customFormat="1" ht="10.5" customHeight="1">
      <c r="F219" s="135"/>
      <c r="G219" s="139"/>
      <c r="H219" s="139"/>
      <c r="I219" s="136"/>
      <c r="J219" s="139" t="s">
        <v>193</v>
      </c>
      <c r="K219" s="141"/>
      <c r="L219" s="148">
        <v>32</v>
      </c>
      <c r="M219" s="143">
        <f t="shared" si="13"/>
        <v>0</v>
      </c>
      <c r="O219" s="132"/>
      <c r="P219" s="28" t="s">
        <v>215</v>
      </c>
      <c r="Q219" s="76"/>
      <c r="R219" s="55">
        <v>16.5</v>
      </c>
      <c r="S219" s="104">
        <f t="shared" si="14"/>
        <v>0</v>
      </c>
      <c r="T219" s="110"/>
    </row>
    <row r="220" spans="6:20" s="111" customFormat="1" ht="11.25" customHeight="1">
      <c r="F220" s="135"/>
      <c r="G220" s="139"/>
      <c r="H220" s="139"/>
      <c r="I220" s="136"/>
      <c r="O220" s="132"/>
      <c r="P220" s="28" t="s">
        <v>219</v>
      </c>
      <c r="Q220" s="76"/>
      <c r="R220" s="55">
        <v>16.5</v>
      </c>
      <c r="S220" s="104">
        <f t="shared" si="14"/>
        <v>0</v>
      </c>
      <c r="T220" s="110"/>
    </row>
    <row r="221" spans="6:20" s="111" customFormat="1" ht="10.7" customHeight="1">
      <c r="F221" s="135"/>
      <c r="G221" s="139"/>
      <c r="H221" s="139"/>
      <c r="I221" s="136"/>
      <c r="O221" s="132"/>
      <c r="P221" s="26" t="s">
        <v>216</v>
      </c>
      <c r="Q221" s="76"/>
      <c r="R221" s="55">
        <v>16.5</v>
      </c>
      <c r="S221" s="104">
        <f t="shared" si="14"/>
        <v>0</v>
      </c>
      <c r="T221" s="110"/>
    </row>
    <row r="222" spans="6:20" s="111" customFormat="1" ht="10.5" customHeight="1">
      <c r="F222" s="135"/>
      <c r="G222" s="139"/>
      <c r="H222" s="139"/>
      <c r="I222" s="136"/>
      <c r="O222" s="132"/>
      <c r="P222" s="28" t="s">
        <v>246</v>
      </c>
      <c r="Q222" s="76"/>
      <c r="R222" s="55">
        <v>16.5</v>
      </c>
      <c r="S222" s="104">
        <f t="shared" si="14"/>
        <v>0</v>
      </c>
      <c r="T222" s="110"/>
    </row>
    <row r="223" spans="6:20" s="111" customFormat="1" ht="10.5" customHeight="1">
      <c r="F223" s="135"/>
      <c r="G223" s="139"/>
      <c r="H223" s="139"/>
      <c r="I223" s="136"/>
      <c r="O223" s="132"/>
      <c r="P223" s="28" t="s">
        <v>220</v>
      </c>
      <c r="Q223" s="76"/>
      <c r="R223" s="55">
        <v>16.5</v>
      </c>
      <c r="S223" s="104">
        <f t="shared" si="14"/>
        <v>0</v>
      </c>
      <c r="T223" s="110"/>
    </row>
    <row r="224" spans="6:20" s="111" customFormat="1" ht="11.25" customHeight="1">
      <c r="F224" s="135"/>
      <c r="G224" s="139"/>
      <c r="H224" s="139"/>
      <c r="I224" s="136"/>
      <c r="O224" s="132"/>
      <c r="T224" s="110"/>
    </row>
    <row r="225" spans="2:20" s="111" customFormat="1" ht="10.7" customHeight="1">
      <c r="F225" s="135"/>
      <c r="G225" s="139"/>
      <c r="H225" s="139"/>
      <c r="I225" s="136"/>
      <c r="O225" s="132"/>
      <c r="P225" s="265" t="s">
        <v>351</v>
      </c>
      <c r="Q225" s="262"/>
      <c r="R225" s="262"/>
      <c r="S225" s="262"/>
      <c r="T225" s="110"/>
    </row>
    <row r="226" spans="2:20" s="111" customFormat="1" ht="10.7" customHeight="1">
      <c r="F226" s="135"/>
      <c r="G226" s="139"/>
      <c r="H226" s="139"/>
      <c r="I226" s="136"/>
      <c r="O226" s="132"/>
      <c r="P226" s="263" t="s">
        <v>352</v>
      </c>
      <c r="Q226" s="266"/>
      <c r="R226" s="264">
        <v>14.5</v>
      </c>
      <c r="S226" s="267">
        <v>0</v>
      </c>
      <c r="T226" s="110"/>
    </row>
    <row r="227" spans="2:20" s="111" customFormat="1" ht="10.7" customHeight="1">
      <c r="F227" s="135"/>
      <c r="G227" s="139"/>
      <c r="H227" s="139"/>
      <c r="I227" s="136"/>
      <c r="J227" s="139"/>
      <c r="K227" s="153"/>
      <c r="L227" s="148"/>
      <c r="M227" s="140"/>
      <c r="O227" s="132"/>
      <c r="P227" s="263" t="s">
        <v>353</v>
      </c>
      <c r="Q227" s="266"/>
      <c r="R227" s="264">
        <v>14.5</v>
      </c>
      <c r="S227" s="267">
        <v>0</v>
      </c>
      <c r="T227" s="110"/>
    </row>
    <row r="228" spans="2:20" s="111" customFormat="1" ht="10.7" customHeight="1">
      <c r="F228" s="135"/>
      <c r="G228" s="139"/>
      <c r="H228" s="139"/>
      <c r="I228" s="136"/>
      <c r="O228" s="132"/>
      <c r="P228" s="3" t="s">
        <v>487</v>
      </c>
      <c r="Q228" s="266"/>
      <c r="R228" s="264">
        <v>14.5</v>
      </c>
      <c r="S228" s="267">
        <v>0</v>
      </c>
      <c r="T228" s="110"/>
    </row>
    <row r="229" spans="2:20" s="111" customFormat="1" ht="10.7" customHeight="1">
      <c r="F229" s="135"/>
      <c r="G229" s="139"/>
      <c r="H229" s="139"/>
      <c r="I229" s="136"/>
      <c r="O229" s="132"/>
      <c r="T229" s="110"/>
    </row>
    <row r="230" spans="2:20" s="111" customFormat="1" ht="10.7" customHeight="1">
      <c r="F230" s="135"/>
      <c r="G230" s="139"/>
      <c r="H230" s="139"/>
      <c r="I230" s="136"/>
      <c r="J230" s="137"/>
      <c r="K230" s="137"/>
      <c r="L230" s="137"/>
      <c r="M230" s="138"/>
      <c r="O230" s="132"/>
      <c r="T230" s="110"/>
    </row>
    <row r="231" spans="2:20" s="111" customFormat="1" ht="10.7" customHeight="1">
      <c r="F231" s="135"/>
      <c r="G231" s="139"/>
      <c r="H231" s="139"/>
      <c r="I231" s="136"/>
      <c r="J231" s="139"/>
      <c r="K231" s="153"/>
      <c r="L231" s="148"/>
      <c r="M231" s="140"/>
      <c r="O231" s="132"/>
      <c r="T231" s="110"/>
    </row>
    <row r="232" spans="2:20" s="111" customFormat="1" ht="10.7" customHeight="1">
      <c r="F232" s="135"/>
      <c r="G232" s="139"/>
      <c r="H232" s="139"/>
      <c r="I232" s="136"/>
      <c r="M232" s="113"/>
      <c r="O232" s="132"/>
      <c r="T232" s="110"/>
    </row>
    <row r="233" spans="2:20" s="111" customFormat="1" ht="10.7" customHeight="1">
      <c r="B233" s="154"/>
      <c r="C233" s="139"/>
      <c r="D233" s="139"/>
      <c r="E233" s="140"/>
      <c r="F233" s="131"/>
      <c r="G233" s="132"/>
      <c r="I233" s="132"/>
      <c r="M233" s="113"/>
      <c r="O233" s="132"/>
      <c r="S233" s="113"/>
      <c r="T233" s="110"/>
    </row>
    <row r="234" spans="2:20" s="107" customFormat="1" ht="10.5" customHeight="1">
      <c r="B234" s="158" t="s">
        <v>292</v>
      </c>
      <c r="C234" s="159"/>
      <c r="D234" s="159"/>
      <c r="E234" s="160"/>
      <c r="F234" s="139"/>
      <c r="G234" s="159"/>
      <c r="H234" s="159"/>
      <c r="I234" s="161"/>
      <c r="J234" s="159"/>
      <c r="K234" s="159"/>
      <c r="L234" s="158" t="s">
        <v>290</v>
      </c>
      <c r="M234" s="160"/>
      <c r="N234" s="159"/>
      <c r="O234" s="161"/>
      <c r="P234" s="159"/>
      <c r="Q234" s="158" t="s">
        <v>291</v>
      </c>
      <c r="R234" s="159"/>
      <c r="S234" s="160"/>
      <c r="T234" s="110"/>
    </row>
    <row r="235" spans="2:20" s="111" customFormat="1" ht="4.5" customHeight="1">
      <c r="D235" s="155"/>
      <c r="E235" s="156"/>
      <c r="F235" s="107"/>
      <c r="G235" s="155"/>
      <c r="H235" s="112"/>
      <c r="I235" s="112"/>
      <c r="J235" s="155"/>
      <c r="K235" s="155"/>
      <c r="L235" s="155"/>
      <c r="M235" s="156"/>
      <c r="N235" s="112"/>
      <c r="O235" s="112"/>
      <c r="P235" s="155"/>
      <c r="S235" s="113"/>
      <c r="T235" s="110"/>
    </row>
    <row r="236" spans="2:20" s="114" customFormat="1" ht="21.75" customHeight="1">
      <c r="B236" s="299" t="s">
        <v>30</v>
      </c>
      <c r="C236" s="300"/>
      <c r="D236" s="300"/>
      <c r="E236" s="300"/>
      <c r="F236" s="300"/>
      <c r="G236" s="300"/>
      <c r="H236" s="300"/>
      <c r="I236" s="300"/>
      <c r="J236" s="300"/>
      <c r="K236" s="300"/>
      <c r="L236" s="300"/>
      <c r="M236" s="300"/>
      <c r="N236" s="300"/>
      <c r="O236" s="300"/>
      <c r="P236" s="300"/>
      <c r="Q236" s="300"/>
      <c r="R236" s="300"/>
      <c r="S236" s="301"/>
      <c r="T236" s="110"/>
    </row>
    <row r="237" spans="2:20" ht="3" customHeight="1">
      <c r="F237" s="163"/>
      <c r="J237" s="163"/>
      <c r="K237" s="163"/>
      <c r="L237" s="163"/>
      <c r="M237" s="195"/>
      <c r="P237" s="111"/>
      <c r="Q237" s="111"/>
      <c r="R237" s="111"/>
      <c r="S237" s="113"/>
    </row>
    <row r="238" spans="2:20" s="122" customFormat="1" ht="18">
      <c r="B238" s="296" t="s">
        <v>60</v>
      </c>
      <c r="C238" s="296"/>
      <c r="D238" s="296"/>
      <c r="E238" s="296"/>
      <c r="F238" s="115"/>
      <c r="G238" s="121"/>
      <c r="I238" s="121"/>
      <c r="J238" s="297" t="s">
        <v>60</v>
      </c>
      <c r="K238" s="297"/>
      <c r="L238" s="297"/>
      <c r="M238" s="297"/>
      <c r="N238" s="121"/>
      <c r="O238" s="121"/>
      <c r="P238" s="297" t="s">
        <v>60</v>
      </c>
      <c r="Q238" s="297"/>
      <c r="R238" s="297"/>
      <c r="S238" s="297"/>
      <c r="T238" s="110"/>
    </row>
    <row r="239" spans="2:20" s="130" customFormat="1" ht="8.25" customHeight="1">
      <c r="B239" s="181" t="s">
        <v>79</v>
      </c>
      <c r="C239" s="182" t="s">
        <v>57</v>
      </c>
      <c r="D239" s="182" t="s">
        <v>58</v>
      </c>
      <c r="E239" s="183" t="s">
        <v>59</v>
      </c>
      <c r="F239" s="196"/>
      <c r="G239" s="185"/>
      <c r="H239" s="154"/>
      <c r="I239" s="185"/>
      <c r="J239" s="181" t="s">
        <v>79</v>
      </c>
      <c r="K239" s="182" t="s">
        <v>57</v>
      </c>
      <c r="L239" s="182" t="s">
        <v>58</v>
      </c>
      <c r="M239" s="183" t="s">
        <v>59</v>
      </c>
      <c r="N239" s="185"/>
      <c r="O239" s="185"/>
      <c r="P239" s="181" t="s">
        <v>79</v>
      </c>
      <c r="Q239" s="182" t="s">
        <v>57</v>
      </c>
      <c r="R239" s="182" t="s">
        <v>58</v>
      </c>
      <c r="S239" s="183" t="s">
        <v>59</v>
      </c>
      <c r="T239" s="110"/>
    </row>
    <row r="240" spans="2:20" s="111" customFormat="1" ht="12.75">
      <c r="B240" s="292" t="s">
        <v>102</v>
      </c>
      <c r="C240" s="292"/>
      <c r="D240" s="292"/>
      <c r="E240" s="292"/>
      <c r="F240" s="197"/>
      <c r="G240" s="132"/>
      <c r="I240" s="132"/>
      <c r="J240" s="292" t="s">
        <v>104</v>
      </c>
      <c r="K240" s="292"/>
      <c r="L240" s="292"/>
      <c r="M240" s="292"/>
      <c r="N240" s="132"/>
      <c r="O240" s="132"/>
      <c r="P240" s="292" t="s">
        <v>104</v>
      </c>
      <c r="Q240" s="292"/>
      <c r="R240" s="292"/>
      <c r="S240" s="292"/>
      <c r="T240" s="110"/>
    </row>
    <row r="241" spans="2:20" s="111" customFormat="1" ht="10.5" customHeight="1">
      <c r="B241" s="137" t="s">
        <v>56</v>
      </c>
      <c r="C241" s="137"/>
      <c r="D241" s="137"/>
      <c r="E241" s="138"/>
      <c r="F241" s="135"/>
      <c r="G241" s="136"/>
      <c r="H241" s="139"/>
      <c r="I241" s="136"/>
      <c r="J241" s="133" t="s">
        <v>14</v>
      </c>
      <c r="K241" s="137"/>
      <c r="L241" s="137"/>
      <c r="M241" s="138"/>
      <c r="N241" s="139"/>
      <c r="O241" s="136"/>
      <c r="P241" s="137" t="s">
        <v>93</v>
      </c>
      <c r="Q241" s="139"/>
      <c r="R241" s="148"/>
      <c r="S241" s="140"/>
      <c r="T241" s="110"/>
    </row>
    <row r="242" spans="2:20" s="111" customFormat="1" ht="10.5" customHeight="1">
      <c r="B242" s="111" t="s">
        <v>266</v>
      </c>
      <c r="C242" s="141"/>
      <c r="D242" s="148">
        <v>8</v>
      </c>
      <c r="E242" s="143">
        <f t="shared" ref="E242" si="15">D242*C242</f>
        <v>0</v>
      </c>
      <c r="F242" s="135"/>
      <c r="G242" s="136"/>
      <c r="H242" s="139"/>
      <c r="I242" s="136"/>
      <c r="J242" s="139" t="s">
        <v>110</v>
      </c>
      <c r="K242" s="141"/>
      <c r="L242" s="148">
        <v>19</v>
      </c>
      <c r="M242" s="143">
        <f>L242*K242</f>
        <v>0</v>
      </c>
      <c r="N242" s="139"/>
      <c r="O242" s="136"/>
      <c r="P242" s="139" t="s">
        <v>16</v>
      </c>
      <c r="Q242" s="141"/>
      <c r="R242" s="148">
        <v>21</v>
      </c>
      <c r="S242" s="143">
        <f t="shared" ref="S242:S245" si="16">R242*Q242</f>
        <v>0</v>
      </c>
      <c r="T242" s="110"/>
    </row>
    <row r="243" spans="2:20" s="111" customFormat="1" ht="10.5" customHeight="1">
      <c r="B243" s="139" t="s">
        <v>24</v>
      </c>
      <c r="C243" s="141"/>
      <c r="D243" s="148">
        <v>17.5</v>
      </c>
      <c r="E243" s="143">
        <f>D243*C243</f>
        <v>0</v>
      </c>
      <c r="F243" s="135"/>
      <c r="G243" s="136"/>
      <c r="H243" s="139"/>
      <c r="I243" s="136"/>
      <c r="J243" s="139" t="s">
        <v>111</v>
      </c>
      <c r="K243" s="141"/>
      <c r="L243" s="148">
        <v>19</v>
      </c>
      <c r="M243" s="143">
        <f>L243*K243</f>
        <v>0</v>
      </c>
      <c r="N243" s="139"/>
      <c r="O243" s="136"/>
      <c r="P243" s="139" t="s">
        <v>17</v>
      </c>
      <c r="Q243" s="141"/>
      <c r="R243" s="148">
        <v>21</v>
      </c>
      <c r="S243" s="143">
        <f t="shared" si="16"/>
        <v>0</v>
      </c>
      <c r="T243" s="110"/>
    </row>
    <row r="244" spans="2:20" s="111" customFormat="1" ht="10.7" customHeight="1">
      <c r="B244" s="26" t="s">
        <v>313</v>
      </c>
      <c r="C244" s="151"/>
      <c r="D244" s="150">
        <v>6</v>
      </c>
      <c r="E244" s="143">
        <f>D244*C244</f>
        <v>0</v>
      </c>
      <c r="F244" s="135"/>
      <c r="G244" s="136"/>
      <c r="H244" s="139"/>
      <c r="I244" s="136"/>
      <c r="J244" s="139" t="s">
        <v>112</v>
      </c>
      <c r="K244" s="141"/>
      <c r="L244" s="148">
        <v>19</v>
      </c>
      <c r="M244" s="143">
        <f>L244*K244</f>
        <v>0</v>
      </c>
      <c r="N244" s="139"/>
      <c r="O244" s="136"/>
      <c r="P244" s="139" t="s">
        <v>18</v>
      </c>
      <c r="Q244" s="141"/>
      <c r="R244" s="148">
        <v>21</v>
      </c>
      <c r="S244" s="143">
        <f t="shared" si="16"/>
        <v>0</v>
      </c>
      <c r="T244" s="110"/>
    </row>
    <row r="245" spans="2:20" s="111" customFormat="1" ht="11.25" customHeight="1">
      <c r="F245" s="135"/>
      <c r="G245" s="136"/>
      <c r="H245" s="139"/>
      <c r="I245" s="136"/>
      <c r="J245" s="26" t="s">
        <v>400</v>
      </c>
      <c r="K245" s="141"/>
      <c r="L245" s="148">
        <v>19</v>
      </c>
      <c r="M245" s="143">
        <f>L245*K245</f>
        <v>0</v>
      </c>
      <c r="N245" s="139"/>
      <c r="O245" s="136"/>
      <c r="P245" s="139" t="s">
        <v>19</v>
      </c>
      <c r="Q245" s="141"/>
      <c r="R245" s="148">
        <v>21</v>
      </c>
      <c r="S245" s="143">
        <f t="shared" si="16"/>
        <v>0</v>
      </c>
      <c r="T245" s="110"/>
    </row>
    <row r="246" spans="2:20" s="111" customFormat="1" ht="10.7" customHeight="1">
      <c r="B246" s="232" t="s">
        <v>489</v>
      </c>
      <c r="C246" s="232"/>
      <c r="D246" s="232"/>
      <c r="E246" s="232"/>
      <c r="F246" s="135"/>
      <c r="G246" s="136"/>
      <c r="H246" s="139"/>
      <c r="I246" s="136"/>
      <c r="N246" s="139"/>
      <c r="O246" s="136"/>
      <c r="P246" s="26" t="s">
        <v>419</v>
      </c>
      <c r="Q246" s="141"/>
      <c r="R246" s="148">
        <v>21</v>
      </c>
      <c r="S246" s="143">
        <f>R246*Q247</f>
        <v>0</v>
      </c>
      <c r="T246" s="110"/>
    </row>
    <row r="247" spans="2:20" s="111" customFormat="1" ht="15" customHeight="1">
      <c r="B247" s="280" t="s">
        <v>427</v>
      </c>
      <c r="C247" s="281"/>
      <c r="D247" s="240"/>
      <c r="E247" s="229"/>
      <c r="F247" s="135"/>
      <c r="G247" s="136"/>
      <c r="H247" s="139"/>
      <c r="I247" s="136"/>
      <c r="J247" s="36" t="s">
        <v>483</v>
      </c>
      <c r="N247" s="139"/>
      <c r="O247" s="136"/>
      <c r="P247" s="3" t="s">
        <v>482</v>
      </c>
      <c r="Q247" s="141"/>
      <c r="R247" s="148">
        <v>21</v>
      </c>
      <c r="S247" s="143">
        <f t="shared" ref="S247:S248" si="17">R247*Q248</f>
        <v>0</v>
      </c>
      <c r="T247" s="110"/>
    </row>
    <row r="248" spans="2:20" s="111" customFormat="1" ht="10.7" customHeight="1">
      <c r="B248" s="26" t="s">
        <v>428</v>
      </c>
      <c r="C248" s="76"/>
      <c r="D248" s="231">
        <v>21</v>
      </c>
      <c r="E248" s="84">
        <f>D248*C248</f>
        <v>0</v>
      </c>
      <c r="F248" s="135"/>
      <c r="G248" s="136"/>
      <c r="H248" s="139"/>
      <c r="I248" s="136"/>
      <c r="J248" s="26" t="s">
        <v>391</v>
      </c>
      <c r="K248" s="141"/>
      <c r="L248" s="148">
        <v>19</v>
      </c>
      <c r="M248" s="143">
        <f>L248*K248</f>
        <v>0</v>
      </c>
      <c r="N248" s="139"/>
      <c r="O248" s="136"/>
      <c r="P248" s="139" t="s">
        <v>20</v>
      </c>
      <c r="Q248" s="141"/>
      <c r="R248" s="148">
        <v>21</v>
      </c>
      <c r="S248" s="143">
        <f t="shared" si="17"/>
        <v>0</v>
      </c>
      <c r="T248" s="110"/>
    </row>
    <row r="249" spans="2:20" s="111" customFormat="1" ht="10.7" customHeight="1">
      <c r="B249" s="26" t="s">
        <v>429</v>
      </c>
      <c r="C249" s="76"/>
      <c r="D249" s="231">
        <v>21</v>
      </c>
      <c r="E249" s="84">
        <f t="shared" ref="E249:E256" si="18">D249*C249</f>
        <v>0</v>
      </c>
      <c r="F249" s="135"/>
      <c r="G249" s="136"/>
      <c r="H249" s="139"/>
      <c r="I249" s="136"/>
      <c r="J249" s="26" t="s">
        <v>381</v>
      </c>
      <c r="K249" s="141"/>
      <c r="L249" s="148">
        <v>19</v>
      </c>
      <c r="M249" s="143">
        <f>L249*K249</f>
        <v>0</v>
      </c>
      <c r="N249" s="139"/>
      <c r="O249" s="136"/>
      <c r="P249" s="26" t="s">
        <v>399</v>
      </c>
      <c r="Q249" s="141"/>
      <c r="R249" s="148">
        <v>21</v>
      </c>
      <c r="S249" s="143">
        <f>R249*Q249</f>
        <v>0</v>
      </c>
      <c r="T249" s="110"/>
    </row>
    <row r="250" spans="2:20" s="111" customFormat="1" ht="10.5" customHeight="1">
      <c r="B250" s="26" t="s">
        <v>430</v>
      </c>
      <c r="C250" s="76"/>
      <c r="D250" s="231">
        <v>21</v>
      </c>
      <c r="E250" s="84">
        <f t="shared" si="18"/>
        <v>0</v>
      </c>
      <c r="F250" s="135"/>
      <c r="G250" s="136"/>
      <c r="H250" s="139"/>
      <c r="I250" s="136"/>
      <c r="J250" s="26" t="s">
        <v>384</v>
      </c>
      <c r="K250" s="141"/>
      <c r="L250" s="148">
        <v>19</v>
      </c>
      <c r="M250" s="143">
        <f>L250*K250</f>
        <v>0</v>
      </c>
      <c r="N250" s="139"/>
      <c r="O250" s="136"/>
      <c r="P250" s="139" t="s">
        <v>21</v>
      </c>
      <c r="Q250" s="141"/>
      <c r="R250" s="148">
        <v>21</v>
      </c>
      <c r="S250" s="143">
        <f>R250*Q250</f>
        <v>0</v>
      </c>
      <c r="T250" s="110"/>
    </row>
    <row r="251" spans="2:20" s="111" customFormat="1" ht="10.7" customHeight="1">
      <c r="B251" s="26" t="s">
        <v>431</v>
      </c>
      <c r="C251" s="76"/>
      <c r="D251" s="231">
        <v>21</v>
      </c>
      <c r="E251" s="84">
        <f t="shared" si="18"/>
        <v>0</v>
      </c>
      <c r="F251" s="135"/>
      <c r="G251" s="136"/>
      <c r="H251" s="139"/>
      <c r="I251" s="136"/>
      <c r="J251" s="26" t="s">
        <v>383</v>
      </c>
      <c r="K251" s="141"/>
      <c r="L251" s="148">
        <v>19</v>
      </c>
      <c r="M251" s="143">
        <f>L251*K251</f>
        <v>0</v>
      </c>
      <c r="N251" s="139"/>
      <c r="O251" s="136"/>
      <c r="P251" s="26" t="s">
        <v>0</v>
      </c>
      <c r="Q251" s="141"/>
      <c r="R251" s="148">
        <v>21</v>
      </c>
      <c r="S251" s="143">
        <f>R251*Q251</f>
        <v>0</v>
      </c>
      <c r="T251" s="110"/>
    </row>
    <row r="252" spans="2:20" s="111" customFormat="1" ht="10.7" customHeight="1">
      <c r="B252" s="26" t="s">
        <v>432</v>
      </c>
      <c r="C252" s="76"/>
      <c r="D252" s="231">
        <v>21</v>
      </c>
      <c r="E252" s="84">
        <f t="shared" si="18"/>
        <v>0</v>
      </c>
      <c r="F252" s="135"/>
      <c r="G252" s="136"/>
      <c r="H252" s="139"/>
      <c r="I252" s="136"/>
      <c r="J252" s="26" t="s">
        <v>382</v>
      </c>
      <c r="K252" s="141"/>
      <c r="L252" s="148">
        <v>19</v>
      </c>
      <c r="M252" s="143">
        <f>L252*K252</f>
        <v>0</v>
      </c>
      <c r="N252" s="139"/>
      <c r="O252" s="136"/>
      <c r="P252" s="3" t="s">
        <v>481</v>
      </c>
      <c r="Q252" s="141"/>
      <c r="R252" s="148">
        <v>21</v>
      </c>
      <c r="S252" s="143">
        <f t="shared" ref="S252:S253" si="19">R252*Q252</f>
        <v>0</v>
      </c>
      <c r="T252" s="110"/>
    </row>
    <row r="253" spans="2:20" s="111" customFormat="1" ht="10.7" customHeight="1">
      <c r="B253" s="26" t="s">
        <v>433</v>
      </c>
      <c r="C253" s="76"/>
      <c r="D253" s="231">
        <v>21</v>
      </c>
      <c r="E253" s="84">
        <f t="shared" si="18"/>
        <v>0</v>
      </c>
      <c r="F253" s="135"/>
      <c r="G253" s="136"/>
      <c r="H253" s="139"/>
      <c r="I253" s="136"/>
      <c r="N253" s="139"/>
      <c r="O253" s="136"/>
      <c r="P253" s="139" t="s">
        <v>22</v>
      </c>
      <c r="Q253" s="141"/>
      <c r="R253" s="148">
        <v>21</v>
      </c>
      <c r="S253" s="143">
        <f t="shared" si="19"/>
        <v>0</v>
      </c>
      <c r="T253" s="110"/>
    </row>
    <row r="254" spans="2:20" s="111" customFormat="1" ht="10.7" customHeight="1">
      <c r="B254" s="26" t="s">
        <v>434</v>
      </c>
      <c r="C254" s="76"/>
      <c r="D254" s="231">
        <v>21</v>
      </c>
      <c r="E254" s="84">
        <f t="shared" si="18"/>
        <v>0</v>
      </c>
      <c r="F254" s="135"/>
      <c r="G254" s="136"/>
      <c r="H254" s="139"/>
      <c r="I254" s="136"/>
      <c r="J254" s="133"/>
      <c r="K254" s="137"/>
      <c r="L254" s="137"/>
      <c r="M254" s="138"/>
      <c r="N254" s="139"/>
      <c r="O254" s="136"/>
      <c r="P254" s="139" t="s">
        <v>1</v>
      </c>
      <c r="Q254" s="152"/>
      <c r="R254" s="148">
        <v>21</v>
      </c>
      <c r="S254" s="143">
        <f>R254*Q254</f>
        <v>0</v>
      </c>
      <c r="T254" s="110"/>
    </row>
    <row r="255" spans="2:20" s="111" customFormat="1" ht="10.7" customHeight="1">
      <c r="B255" s="26" t="s">
        <v>435</v>
      </c>
      <c r="C255" s="76"/>
      <c r="D255" s="231">
        <v>21</v>
      </c>
      <c r="E255" s="84">
        <f t="shared" si="18"/>
        <v>0</v>
      </c>
      <c r="F255" s="135"/>
      <c r="G255" s="136"/>
      <c r="H255" s="139"/>
      <c r="I255" s="136"/>
      <c r="J255" s="36" t="s">
        <v>484</v>
      </c>
      <c r="K255" s="239"/>
      <c r="L255" s="240"/>
      <c r="M255" s="229"/>
      <c r="N255" s="139"/>
      <c r="O255" s="136"/>
      <c r="P255" s="139" t="s">
        <v>23</v>
      </c>
      <c r="Q255" s="141"/>
      <c r="R255" s="148">
        <v>21</v>
      </c>
      <c r="S255" s="143">
        <f>R255*Q255</f>
        <v>0</v>
      </c>
      <c r="T255" s="110"/>
    </row>
    <row r="256" spans="2:20" s="111" customFormat="1" ht="10.7" customHeight="1">
      <c r="B256" s="26" t="s">
        <v>436</v>
      </c>
      <c r="C256" s="76"/>
      <c r="D256" s="231">
        <v>21</v>
      </c>
      <c r="E256" s="84">
        <f t="shared" si="18"/>
        <v>0</v>
      </c>
      <c r="F256" s="135"/>
      <c r="G256" s="136"/>
      <c r="H256" s="139"/>
      <c r="I256" s="136"/>
      <c r="J256" s="26" t="s">
        <v>406</v>
      </c>
      <c r="K256" s="76"/>
      <c r="L256" s="231">
        <v>23</v>
      </c>
      <c r="M256" s="84">
        <f>L256*K256</f>
        <v>0</v>
      </c>
      <c r="N256" s="139"/>
      <c r="O256" s="136"/>
      <c r="P256" s="139" t="s">
        <v>2</v>
      </c>
      <c r="Q256" s="141"/>
      <c r="R256" s="148">
        <v>21</v>
      </c>
      <c r="S256" s="143">
        <f>R256*Q256</f>
        <v>0</v>
      </c>
      <c r="T256" s="110"/>
    </row>
    <row r="257" spans="2:20" s="111" customFormat="1" ht="10.5" customHeight="1">
      <c r="F257" s="135"/>
      <c r="G257" s="136"/>
      <c r="H257" s="139"/>
      <c r="I257" s="136"/>
      <c r="J257" s="26" t="s">
        <v>407</v>
      </c>
      <c r="K257" s="76"/>
      <c r="L257" s="231">
        <v>23</v>
      </c>
      <c r="M257" s="84">
        <f t="shared" ref="M257:M263" si="20">L257*K257</f>
        <v>0</v>
      </c>
      <c r="N257" s="139"/>
      <c r="O257" s="136"/>
      <c r="S257" s="113"/>
      <c r="T257" s="110"/>
    </row>
    <row r="258" spans="2:20" s="111" customFormat="1" ht="10.5" customHeight="1">
      <c r="B258" s="280" t="s">
        <v>491</v>
      </c>
      <c r="F258" s="135"/>
      <c r="G258" s="136"/>
      <c r="H258" s="139"/>
      <c r="I258" s="136"/>
      <c r="J258" s="26" t="s">
        <v>408</v>
      </c>
      <c r="K258" s="76"/>
      <c r="L258" s="231">
        <v>23</v>
      </c>
      <c r="M258" s="84">
        <f t="shared" si="20"/>
        <v>0</v>
      </c>
      <c r="N258" s="139"/>
      <c r="O258" s="136"/>
      <c r="P258" s="139"/>
      <c r="Q258" s="139"/>
      <c r="R258" s="139"/>
      <c r="S258" s="140"/>
      <c r="T258" s="110"/>
    </row>
    <row r="259" spans="2:20" s="111" customFormat="1" ht="10.5" customHeight="1">
      <c r="B259" s="26" t="s">
        <v>490</v>
      </c>
      <c r="C259" s="76"/>
      <c r="D259" s="231">
        <v>40</v>
      </c>
      <c r="E259" s="84">
        <f t="shared" ref="E259" si="21">D259*C259</f>
        <v>0</v>
      </c>
      <c r="F259" s="135"/>
      <c r="G259" s="136"/>
      <c r="H259" s="139"/>
      <c r="I259" s="136"/>
      <c r="J259" s="26" t="s">
        <v>409</v>
      </c>
      <c r="K259" s="76"/>
      <c r="L259" s="231">
        <v>23</v>
      </c>
      <c r="M259" s="84">
        <f t="shared" si="20"/>
        <v>0</v>
      </c>
      <c r="N259" s="139"/>
      <c r="O259" s="136"/>
      <c r="P259" s="36" t="s">
        <v>293</v>
      </c>
      <c r="Q259" s="224"/>
      <c r="S259" s="113"/>
    </row>
    <row r="260" spans="2:20" s="111" customFormat="1" ht="14.25" customHeight="1">
      <c r="F260" s="135"/>
      <c r="G260" s="136"/>
      <c r="H260" s="139"/>
      <c r="I260" s="136"/>
      <c r="J260" s="26" t="s">
        <v>410</v>
      </c>
      <c r="K260" s="76"/>
      <c r="L260" s="231">
        <v>23</v>
      </c>
      <c r="M260" s="84">
        <f t="shared" si="20"/>
        <v>0</v>
      </c>
      <c r="N260" s="139"/>
      <c r="O260" s="136"/>
      <c r="P260" s="26" t="s">
        <v>488</v>
      </c>
      <c r="Q260" s="141"/>
      <c r="R260" s="142">
        <v>16</v>
      </c>
      <c r="S260" s="143">
        <f>R260*Q260</f>
        <v>0</v>
      </c>
    </row>
    <row r="261" spans="2:20" s="111" customFormat="1" ht="10.7" customHeight="1">
      <c r="B261" s="133" t="s">
        <v>120</v>
      </c>
      <c r="C261" s="137"/>
      <c r="D261" s="137"/>
      <c r="E261" s="138"/>
      <c r="F261" s="135"/>
      <c r="G261" s="136"/>
      <c r="H261" s="139"/>
      <c r="I261" s="136"/>
      <c r="J261" s="26" t="s">
        <v>411</v>
      </c>
      <c r="K261" s="76"/>
      <c r="L261" s="231">
        <v>23</v>
      </c>
      <c r="M261" s="84">
        <f t="shared" si="20"/>
        <v>0</v>
      </c>
      <c r="N261" s="139"/>
      <c r="O261" s="136"/>
      <c r="S261" s="113"/>
    </row>
    <row r="262" spans="2:20" s="111" customFormat="1" ht="10.7" customHeight="1">
      <c r="B262" s="139" t="s">
        <v>203</v>
      </c>
      <c r="C262" s="141"/>
      <c r="D262" s="148">
        <v>19</v>
      </c>
      <c r="E262" s="143">
        <f>D262*C262</f>
        <v>0</v>
      </c>
      <c r="F262" s="135"/>
      <c r="G262" s="136"/>
      <c r="H262" s="139"/>
      <c r="I262" s="136"/>
      <c r="J262" s="26" t="s">
        <v>412</v>
      </c>
      <c r="K262" s="76"/>
      <c r="L262" s="231">
        <v>23</v>
      </c>
      <c r="M262" s="84">
        <f t="shared" si="20"/>
        <v>0</v>
      </c>
      <c r="N262" s="139"/>
      <c r="O262" s="136"/>
      <c r="S262" s="113"/>
    </row>
    <row r="263" spans="2:20" s="111" customFormat="1" ht="10.7" customHeight="1">
      <c r="D263" s="171"/>
      <c r="E263" s="138"/>
      <c r="F263" s="135"/>
      <c r="G263" s="136"/>
      <c r="H263" s="139"/>
      <c r="I263" s="136"/>
      <c r="J263" s="26" t="s">
        <v>461</v>
      </c>
      <c r="K263" s="76"/>
      <c r="L263" s="231">
        <v>23</v>
      </c>
      <c r="M263" s="84">
        <f t="shared" si="20"/>
        <v>0</v>
      </c>
      <c r="N263" s="139"/>
      <c r="O263" s="136"/>
      <c r="S263" s="113"/>
    </row>
    <row r="264" spans="2:20" s="111" customFormat="1" ht="14.25" customHeight="1">
      <c r="B264" s="133" t="s">
        <v>121</v>
      </c>
      <c r="C264" s="137"/>
      <c r="D264" s="137"/>
      <c r="E264" s="138"/>
      <c r="F264" s="135"/>
      <c r="G264" s="136"/>
      <c r="H264" s="139"/>
      <c r="I264" s="136"/>
      <c r="N264" s="139"/>
      <c r="O264" s="136"/>
      <c r="S264" s="113"/>
    </row>
    <row r="265" spans="2:20" s="111" customFormat="1" ht="10.7" customHeight="1">
      <c r="B265" s="139" t="s">
        <v>15</v>
      </c>
      <c r="C265" s="141"/>
      <c r="D265" s="148">
        <v>19</v>
      </c>
      <c r="E265" s="143">
        <f>D265*C265</f>
        <v>0</v>
      </c>
      <c r="F265" s="135"/>
      <c r="G265" s="136"/>
      <c r="H265" s="139"/>
      <c r="I265" s="136"/>
      <c r="N265" s="139"/>
      <c r="O265" s="136"/>
      <c r="S265" s="113"/>
    </row>
    <row r="266" spans="2:20" s="111" customFormat="1" ht="10.5" customHeight="1">
      <c r="B266" s="139"/>
      <c r="C266" s="153"/>
      <c r="D266" s="148"/>
      <c r="E266" s="140"/>
      <c r="F266" s="135"/>
      <c r="G266" s="136"/>
      <c r="H266" s="139"/>
      <c r="I266" s="136"/>
      <c r="J266" s="133" t="s">
        <v>49</v>
      </c>
      <c r="L266" s="171"/>
      <c r="M266" s="140"/>
      <c r="N266" s="139"/>
      <c r="O266" s="136"/>
      <c r="S266" s="113"/>
    </row>
    <row r="267" spans="2:20" s="111" customFormat="1" ht="10.7" customHeight="1">
      <c r="B267" s="275" t="s">
        <v>416</v>
      </c>
      <c r="C267" s="278"/>
      <c r="D267" s="272"/>
      <c r="E267" s="272"/>
      <c r="F267" s="135"/>
      <c r="G267" s="136"/>
      <c r="H267" s="139"/>
      <c r="I267" s="136"/>
      <c r="J267" s="3" t="s">
        <v>281</v>
      </c>
      <c r="K267" s="141"/>
      <c r="L267" s="148">
        <v>19</v>
      </c>
      <c r="M267" s="143">
        <f>L267*K267</f>
        <v>0</v>
      </c>
      <c r="N267" s="139"/>
      <c r="O267" s="136"/>
      <c r="R267" s="111" t="s">
        <v>122</v>
      </c>
      <c r="S267" s="113"/>
    </row>
    <row r="268" spans="2:20" s="111" customFormat="1" ht="10.7" customHeight="1">
      <c r="B268" s="273" t="s">
        <v>417</v>
      </c>
      <c r="C268" s="277"/>
      <c r="D268" s="274">
        <v>22</v>
      </c>
      <c r="E268" s="276">
        <v>0</v>
      </c>
      <c r="F268" s="135"/>
      <c r="G268" s="136"/>
      <c r="H268" s="139"/>
      <c r="I268" s="136"/>
      <c r="J268" s="139" t="s">
        <v>282</v>
      </c>
      <c r="K268" s="144"/>
      <c r="L268" s="148">
        <v>19</v>
      </c>
      <c r="M268" s="143">
        <f>L268*K268</f>
        <v>0</v>
      </c>
      <c r="N268" s="139"/>
      <c r="O268" s="136"/>
      <c r="P268" s="139"/>
      <c r="Q268" s="139"/>
      <c r="R268" s="147"/>
      <c r="S268" s="113"/>
    </row>
    <row r="269" spans="2:20" s="111" customFormat="1" ht="11.25" customHeight="1">
      <c r="B269" s="273" t="s">
        <v>418</v>
      </c>
      <c r="C269" s="277"/>
      <c r="D269" s="274">
        <v>22</v>
      </c>
      <c r="E269" s="276">
        <v>0</v>
      </c>
      <c r="F269" s="135"/>
      <c r="G269" s="136"/>
      <c r="H269" s="139"/>
      <c r="I269" s="136"/>
      <c r="N269" s="139"/>
      <c r="O269" s="136"/>
      <c r="P269" s="139"/>
      <c r="Q269" s="139"/>
      <c r="R269" s="147"/>
      <c r="S269" s="113"/>
    </row>
    <row r="270" spans="2:20" s="111" customFormat="1" ht="10.5" customHeight="1">
      <c r="F270" s="135"/>
      <c r="G270" s="136"/>
      <c r="H270" s="139"/>
      <c r="I270" s="136"/>
      <c r="J270" s="36" t="s">
        <v>485</v>
      </c>
      <c r="N270" s="139"/>
      <c r="O270" s="136"/>
      <c r="P270" s="139"/>
      <c r="Q270" s="139"/>
      <c r="R270" s="147"/>
      <c r="S270" s="113"/>
    </row>
    <row r="271" spans="2:20" s="111" customFormat="1" ht="11.25" customHeight="1">
      <c r="B271" s="280" t="s">
        <v>498</v>
      </c>
      <c r="F271" s="135"/>
      <c r="G271" s="136"/>
      <c r="H271" s="139"/>
      <c r="I271" s="136"/>
      <c r="J271" s="26" t="s">
        <v>369</v>
      </c>
      <c r="K271" s="144"/>
      <c r="L271" s="148">
        <v>19</v>
      </c>
      <c r="M271" s="143">
        <f t="shared" ref="M271:M275" si="22">L271*K271</f>
        <v>0</v>
      </c>
      <c r="N271" s="139"/>
      <c r="O271" s="136"/>
      <c r="P271" s="139"/>
      <c r="Q271" s="139"/>
      <c r="R271" s="147"/>
      <c r="S271" s="113"/>
    </row>
    <row r="272" spans="2:20" s="111" customFormat="1" ht="11.25" customHeight="1">
      <c r="B272" s="26" t="s">
        <v>499</v>
      </c>
      <c r="C272" s="76"/>
      <c r="D272" s="231">
        <v>18</v>
      </c>
      <c r="E272" s="84">
        <f t="shared" ref="E272" si="23">D272*C272</f>
        <v>0</v>
      </c>
      <c r="I272" s="132"/>
      <c r="J272" s="26" t="s">
        <v>370</v>
      </c>
      <c r="K272" s="144"/>
      <c r="L272" s="148">
        <v>19</v>
      </c>
      <c r="M272" s="143">
        <f t="shared" si="22"/>
        <v>0</v>
      </c>
      <c r="N272" s="139"/>
      <c r="O272" s="136"/>
      <c r="P272" s="139"/>
      <c r="Q272" s="139"/>
      <c r="R272" s="147"/>
      <c r="S272" s="113"/>
    </row>
    <row r="273" spans="6:19" s="111" customFormat="1" ht="11.25" customHeight="1">
      <c r="F273" s="135"/>
      <c r="G273" s="136"/>
      <c r="H273" s="139"/>
      <c r="I273" s="136"/>
      <c r="J273" s="26" t="s">
        <v>371</v>
      </c>
      <c r="K273" s="144"/>
      <c r="L273" s="148">
        <v>19</v>
      </c>
      <c r="M273" s="143">
        <f t="shared" si="22"/>
        <v>0</v>
      </c>
      <c r="N273" s="139"/>
      <c r="O273" s="136"/>
      <c r="P273" s="139"/>
      <c r="Q273" s="139"/>
      <c r="R273" s="147"/>
      <c r="S273" s="113"/>
    </row>
    <row r="274" spans="6:19" s="111" customFormat="1" ht="10.5" customHeight="1">
      <c r="F274" s="135"/>
      <c r="G274" s="136"/>
      <c r="H274" s="139"/>
      <c r="I274" s="136"/>
      <c r="J274" s="26" t="s">
        <v>372</v>
      </c>
      <c r="K274" s="144"/>
      <c r="L274" s="148">
        <v>19</v>
      </c>
      <c r="M274" s="143">
        <f t="shared" si="22"/>
        <v>0</v>
      </c>
      <c r="N274" s="139"/>
      <c r="O274" s="136"/>
      <c r="P274" s="139"/>
      <c r="Q274" s="139"/>
      <c r="R274" s="147"/>
      <c r="S274" s="113"/>
    </row>
    <row r="275" spans="6:19" s="111" customFormat="1" ht="10.7" customHeight="1">
      <c r="F275" s="135"/>
      <c r="G275" s="136"/>
      <c r="H275" s="139"/>
      <c r="I275" s="136"/>
      <c r="J275" s="26" t="s">
        <v>373</v>
      </c>
      <c r="K275" s="144"/>
      <c r="L275" s="148">
        <v>19</v>
      </c>
      <c r="M275" s="143">
        <f t="shared" si="22"/>
        <v>0</v>
      </c>
      <c r="N275" s="139"/>
      <c r="O275" s="136"/>
      <c r="P275" s="139"/>
      <c r="Q275" s="139"/>
      <c r="R275" s="147"/>
      <c r="S275" s="113"/>
    </row>
    <row r="276" spans="6:19" s="111" customFormat="1" ht="10.7" customHeight="1">
      <c r="F276" s="135"/>
      <c r="G276" s="136"/>
      <c r="H276" s="139"/>
      <c r="I276" s="136"/>
      <c r="N276" s="139"/>
      <c r="O276" s="136"/>
      <c r="P276" s="139"/>
      <c r="Q276" s="139"/>
      <c r="R276" s="147"/>
      <c r="S276" s="113"/>
    </row>
    <row r="277" spans="6:19" s="111" customFormat="1" ht="10.7" customHeight="1">
      <c r="F277" s="135"/>
      <c r="G277" s="136"/>
      <c r="H277" s="139"/>
      <c r="I277" s="136"/>
      <c r="N277" s="139"/>
      <c r="O277" s="136"/>
      <c r="P277" s="139"/>
      <c r="Q277" s="139"/>
      <c r="R277" s="147"/>
      <c r="S277" s="113"/>
    </row>
    <row r="278" spans="6:19" s="111" customFormat="1" ht="10.7" customHeight="1">
      <c r="F278" s="135"/>
      <c r="G278" s="136"/>
      <c r="H278" s="139"/>
      <c r="I278" s="136"/>
      <c r="N278" s="139"/>
      <c r="O278" s="136"/>
      <c r="P278" s="139"/>
      <c r="Q278" s="139"/>
      <c r="R278" s="147"/>
      <c r="S278" s="113"/>
    </row>
    <row r="279" spans="6:19" s="111" customFormat="1" ht="10.7" customHeight="1">
      <c r="F279" s="135"/>
      <c r="G279" s="136"/>
      <c r="H279" s="139"/>
      <c r="I279" s="136"/>
      <c r="N279" s="139"/>
      <c r="O279" s="136"/>
      <c r="P279" s="139"/>
      <c r="Q279" s="139"/>
      <c r="R279" s="147"/>
      <c r="S279" s="113"/>
    </row>
    <row r="280" spans="6:19" s="111" customFormat="1" ht="10.7" customHeight="1">
      <c r="F280" s="135"/>
      <c r="G280" s="136"/>
      <c r="H280" s="139"/>
      <c r="I280" s="136"/>
      <c r="N280" s="139"/>
      <c r="O280" s="136"/>
      <c r="P280" s="139"/>
      <c r="Q280" s="139"/>
      <c r="R280" s="147"/>
      <c r="S280" s="113"/>
    </row>
    <row r="281" spans="6:19" s="111" customFormat="1" ht="10.7" customHeight="1">
      <c r="F281" s="135"/>
      <c r="G281" s="136"/>
      <c r="H281" s="139"/>
      <c r="I281" s="136"/>
      <c r="N281" s="139"/>
      <c r="O281" s="136"/>
      <c r="P281" s="139"/>
      <c r="Q281" s="139"/>
      <c r="R281" s="142"/>
      <c r="S281" s="140"/>
    </row>
    <row r="282" spans="6:19" s="111" customFormat="1" ht="10.7" customHeight="1">
      <c r="F282" s="135"/>
      <c r="G282" s="136"/>
      <c r="H282" s="139"/>
      <c r="I282" s="136"/>
      <c r="N282" s="139"/>
      <c r="O282" s="136"/>
      <c r="P282" s="133"/>
      <c r="S282" s="113"/>
    </row>
    <row r="283" spans="6:19" s="111" customFormat="1" ht="10.7" customHeight="1">
      <c r="F283" s="135"/>
      <c r="G283" s="136"/>
      <c r="H283" s="139"/>
      <c r="I283" s="136"/>
      <c r="N283" s="139"/>
      <c r="O283" s="136"/>
      <c r="P283" s="139"/>
      <c r="R283" s="147"/>
      <c r="S283" s="113"/>
    </row>
    <row r="284" spans="6:19" s="111" customFormat="1" ht="10.7" customHeight="1">
      <c r="F284" s="135"/>
      <c r="G284" s="136"/>
      <c r="H284" s="139"/>
      <c r="I284" s="136"/>
      <c r="N284" s="139"/>
      <c r="O284" s="136"/>
      <c r="P284" s="139"/>
      <c r="R284" s="147"/>
      <c r="S284" s="113"/>
    </row>
    <row r="285" spans="6:19" s="111" customFormat="1" ht="12" customHeight="1">
      <c r="F285" s="135"/>
      <c r="G285" s="136"/>
      <c r="H285" s="139"/>
      <c r="I285" s="136"/>
      <c r="N285" s="139"/>
      <c r="O285" s="136"/>
      <c r="P285" s="139"/>
      <c r="R285" s="147"/>
      <c r="S285" s="113"/>
    </row>
    <row r="286" spans="6:19" s="111" customFormat="1" ht="10.7" customHeight="1">
      <c r="F286" s="135"/>
      <c r="G286" s="136"/>
      <c r="H286" s="139"/>
      <c r="I286" s="136"/>
      <c r="N286" s="139"/>
      <c r="O286" s="136"/>
      <c r="P286" s="139"/>
      <c r="R286" s="147"/>
      <c r="S286" s="113"/>
    </row>
    <row r="287" spans="6:19" s="111" customFormat="1" ht="10.7" customHeight="1">
      <c r="F287" s="135"/>
      <c r="G287" s="136"/>
      <c r="H287" s="139"/>
      <c r="I287" s="136"/>
      <c r="N287" s="139"/>
      <c r="O287" s="136"/>
      <c r="P287" s="139"/>
      <c r="R287" s="147"/>
      <c r="S287" s="113"/>
    </row>
    <row r="288" spans="6:19" s="111" customFormat="1" ht="10.7" customHeight="1">
      <c r="F288" s="135"/>
      <c r="G288" s="136"/>
      <c r="H288" s="139"/>
      <c r="I288" s="136"/>
      <c r="N288" s="139"/>
      <c r="O288" s="136"/>
      <c r="S288" s="113"/>
    </row>
    <row r="289" spans="6:20" s="111" customFormat="1" ht="10.5" customHeight="1">
      <c r="F289" s="135"/>
      <c r="G289" s="136"/>
      <c r="H289" s="139"/>
      <c r="I289" s="136"/>
      <c r="N289" s="139"/>
      <c r="O289" s="136"/>
      <c r="P289" s="133"/>
      <c r="Q289" s="139"/>
      <c r="R289" s="139"/>
      <c r="S289" s="140"/>
    </row>
    <row r="290" spans="6:20" s="111" customFormat="1" ht="10.7" customHeight="1">
      <c r="F290" s="135"/>
      <c r="G290" s="136"/>
      <c r="H290" s="139"/>
      <c r="I290" s="136"/>
      <c r="N290" s="139"/>
      <c r="O290" s="136"/>
      <c r="P290" s="139"/>
      <c r="Q290" s="139"/>
      <c r="R290" s="147"/>
      <c r="S290" s="140"/>
    </row>
    <row r="291" spans="6:20" s="111" customFormat="1" ht="12" customHeight="1">
      <c r="F291" s="135"/>
      <c r="G291" s="136"/>
      <c r="H291" s="139"/>
      <c r="I291" s="136"/>
      <c r="N291" s="139"/>
      <c r="O291" s="136"/>
      <c r="P291" s="139"/>
      <c r="Q291" s="139"/>
      <c r="R291" s="147"/>
      <c r="S291" s="140"/>
    </row>
    <row r="292" spans="6:20" s="111" customFormat="1" ht="10.5" customHeight="1">
      <c r="F292" s="135"/>
      <c r="G292" s="136"/>
      <c r="H292" s="139"/>
      <c r="I292" s="136"/>
      <c r="J292" s="3"/>
      <c r="K292" s="80"/>
      <c r="L292" s="231"/>
      <c r="M292" s="85"/>
      <c r="N292" s="139"/>
      <c r="O292" s="136"/>
      <c r="P292" s="139"/>
      <c r="Q292" s="139"/>
      <c r="R292" s="147"/>
      <c r="S292" s="140"/>
    </row>
    <row r="293" spans="6:20" s="111" customFormat="1" ht="10.7" customHeight="1">
      <c r="F293" s="135"/>
      <c r="G293" s="136"/>
      <c r="H293" s="139"/>
      <c r="I293" s="136"/>
      <c r="N293" s="139"/>
      <c r="O293" s="136"/>
      <c r="P293" s="139"/>
      <c r="Q293" s="139"/>
      <c r="R293" s="147"/>
      <c r="S293" s="140"/>
      <c r="T293" s="110"/>
    </row>
    <row r="294" spans="6:20" s="111" customFormat="1" ht="9.75" customHeight="1">
      <c r="F294" s="135"/>
      <c r="G294" s="136"/>
      <c r="H294" s="139"/>
      <c r="I294" s="136"/>
      <c r="N294" s="139"/>
      <c r="O294" s="136"/>
      <c r="S294" s="113"/>
      <c r="T294" s="110"/>
    </row>
    <row r="295" spans="6:20" s="111" customFormat="1" ht="10.7" customHeight="1">
      <c r="F295" s="135"/>
      <c r="G295" s="139"/>
      <c r="H295" s="139"/>
      <c r="I295" s="136"/>
      <c r="N295" s="139"/>
      <c r="O295" s="136"/>
      <c r="S295" s="113"/>
      <c r="T295" s="110"/>
    </row>
    <row r="296" spans="6:20" s="111" customFormat="1" ht="10.7" customHeight="1">
      <c r="F296" s="135"/>
      <c r="G296" s="139"/>
      <c r="H296" s="139"/>
      <c r="I296" s="136"/>
      <c r="N296" s="139"/>
      <c r="O296" s="136"/>
      <c r="S296" s="113"/>
      <c r="T296" s="110"/>
    </row>
    <row r="297" spans="6:20" s="111" customFormat="1" ht="10.7" customHeight="1">
      <c r="F297" s="135"/>
      <c r="G297" s="139"/>
      <c r="H297" s="139"/>
      <c r="I297" s="136"/>
      <c r="M297" s="113"/>
      <c r="N297" s="139"/>
      <c r="O297" s="136"/>
      <c r="S297" s="113"/>
      <c r="T297" s="110"/>
    </row>
    <row r="298" spans="6:20" s="111" customFormat="1" ht="10.7" customHeight="1">
      <c r="F298" s="135"/>
      <c r="G298" s="139"/>
      <c r="H298" s="139"/>
      <c r="I298" s="136"/>
      <c r="J298" s="139"/>
      <c r="K298" s="139"/>
      <c r="L298" s="142"/>
      <c r="M298" s="140"/>
      <c r="N298" s="139"/>
      <c r="O298" s="136"/>
      <c r="S298" s="113"/>
      <c r="T298" s="110"/>
    </row>
    <row r="299" spans="6:20" s="111" customFormat="1" ht="10.7" customHeight="1">
      <c r="F299" s="135"/>
      <c r="G299" s="139"/>
      <c r="H299" s="139"/>
      <c r="I299" s="136"/>
      <c r="J299" s="139"/>
      <c r="K299" s="139"/>
      <c r="L299" s="139"/>
      <c r="M299" s="140"/>
      <c r="N299" s="139"/>
      <c r="O299" s="136"/>
      <c r="S299" s="113"/>
      <c r="T299" s="110"/>
    </row>
    <row r="300" spans="6:20" s="111" customFormat="1" ht="10.7" customHeight="1">
      <c r="F300" s="135"/>
      <c r="G300" s="139"/>
      <c r="H300" s="139"/>
      <c r="I300" s="136"/>
      <c r="J300" s="139"/>
      <c r="K300" s="139"/>
      <c r="L300" s="139"/>
      <c r="M300" s="140"/>
      <c r="N300" s="139"/>
      <c r="O300" s="136"/>
      <c r="S300" s="113"/>
      <c r="T300" s="110"/>
    </row>
    <row r="301" spans="6:20" s="111" customFormat="1" ht="10.7" customHeight="1">
      <c r="F301" s="135"/>
      <c r="G301" s="139"/>
      <c r="H301" s="139"/>
      <c r="I301" s="136"/>
      <c r="J301" s="139"/>
      <c r="K301" s="139"/>
      <c r="L301" s="139"/>
      <c r="M301" s="140"/>
      <c r="N301" s="139"/>
      <c r="O301" s="136"/>
      <c r="S301" s="113"/>
      <c r="T301" s="110"/>
    </row>
    <row r="302" spans="6:20" s="111" customFormat="1" ht="10.5" customHeight="1">
      <c r="F302" s="135"/>
      <c r="G302" s="139"/>
      <c r="H302" s="139"/>
      <c r="I302" s="136"/>
      <c r="J302" s="139"/>
      <c r="K302" s="139"/>
      <c r="L302" s="139"/>
      <c r="M302" s="140"/>
      <c r="N302" s="139"/>
      <c r="O302" s="136"/>
      <c r="S302" s="113"/>
      <c r="T302" s="110"/>
    </row>
    <row r="303" spans="6:20" s="111" customFormat="1" ht="10.5" customHeight="1">
      <c r="F303" s="135"/>
      <c r="G303" s="139"/>
      <c r="H303" s="139"/>
      <c r="I303" s="136"/>
      <c r="M303" s="113"/>
      <c r="N303" s="139"/>
      <c r="O303" s="136"/>
      <c r="S303" s="113"/>
      <c r="T303" s="110"/>
    </row>
    <row r="304" spans="6:20" s="111" customFormat="1" ht="10.5" customHeight="1">
      <c r="F304" s="131"/>
      <c r="G304" s="198"/>
      <c r="H304" s="198"/>
      <c r="I304" s="199"/>
      <c r="M304" s="113"/>
      <c r="N304" s="198"/>
      <c r="O304" s="199"/>
      <c r="S304" s="113"/>
      <c r="T304" s="110"/>
    </row>
    <row r="305" spans="2:20" s="111" customFormat="1" ht="10.5" customHeight="1">
      <c r="G305" s="198"/>
      <c r="H305" s="198"/>
      <c r="I305" s="199"/>
      <c r="M305" s="113"/>
      <c r="N305" s="198"/>
      <c r="O305" s="199"/>
      <c r="S305" s="113"/>
      <c r="T305" s="110"/>
    </row>
    <row r="306" spans="2:20" s="111" customFormat="1" ht="10.5" customHeight="1">
      <c r="G306" s="198"/>
      <c r="H306" s="198"/>
      <c r="I306" s="199"/>
      <c r="M306" s="113"/>
      <c r="N306" s="198"/>
      <c r="O306" s="199"/>
      <c r="S306" s="113"/>
      <c r="T306" s="110"/>
    </row>
    <row r="307" spans="2:20" s="111" customFormat="1" ht="10.5" customHeight="1">
      <c r="G307" s="198"/>
      <c r="H307" s="198"/>
      <c r="I307" s="199"/>
      <c r="M307" s="113"/>
      <c r="N307" s="198"/>
      <c r="O307" s="199"/>
      <c r="S307" s="113"/>
      <c r="T307" s="110"/>
    </row>
    <row r="308" spans="2:20" s="111" customFormat="1" ht="10.5" customHeight="1">
      <c r="B308" s="137"/>
      <c r="C308" s="137"/>
      <c r="D308" s="137"/>
      <c r="E308" s="138"/>
      <c r="G308" s="198"/>
      <c r="H308" s="198"/>
      <c r="I308" s="199"/>
      <c r="M308" s="113"/>
      <c r="N308" s="198"/>
      <c r="O308" s="199"/>
      <c r="S308" s="113"/>
      <c r="T308" s="110"/>
    </row>
    <row r="309" spans="2:20" s="111" customFormat="1" ht="10.5" customHeight="1">
      <c r="B309" s="137"/>
      <c r="C309" s="137"/>
      <c r="D309" s="137"/>
      <c r="E309" s="138"/>
      <c r="G309" s="198"/>
      <c r="H309" s="198"/>
      <c r="I309" s="199"/>
      <c r="M309" s="113"/>
      <c r="N309" s="198"/>
      <c r="O309" s="199"/>
      <c r="S309" s="113"/>
      <c r="T309" s="110"/>
    </row>
    <row r="310" spans="2:20" s="111" customFormat="1" ht="10.5" customHeight="1">
      <c r="B310" s="137"/>
      <c r="C310" s="137"/>
      <c r="D310" s="137"/>
      <c r="E310" s="138"/>
      <c r="G310" s="198"/>
      <c r="H310" s="198"/>
      <c r="I310" s="199"/>
      <c r="M310" s="113"/>
      <c r="N310" s="198"/>
      <c r="O310" s="199"/>
      <c r="S310" s="113"/>
      <c r="T310" s="110"/>
    </row>
    <row r="311" spans="2:20" s="111" customFormat="1" ht="10.5" customHeight="1">
      <c r="B311" s="137"/>
      <c r="C311" s="137"/>
      <c r="D311" s="137"/>
      <c r="E311" s="138"/>
      <c r="G311" s="198"/>
      <c r="H311" s="198"/>
      <c r="I311" s="199"/>
      <c r="M311" s="113"/>
      <c r="N311" s="198"/>
      <c r="O311" s="199"/>
      <c r="S311" s="113"/>
      <c r="T311" s="110"/>
    </row>
    <row r="312" spans="2:20" s="111" customFormat="1" ht="13.5" customHeight="1">
      <c r="E312" s="140"/>
      <c r="F312" s="198"/>
      <c r="I312" s="132"/>
      <c r="M312" s="113"/>
      <c r="O312" s="132"/>
      <c r="R312" s="200"/>
      <c r="S312" s="113"/>
      <c r="T312" s="110"/>
    </row>
    <row r="313" spans="2:20" s="107" customFormat="1" ht="11.25" customHeight="1">
      <c r="B313" s="158" t="s">
        <v>292</v>
      </c>
      <c r="C313" s="159"/>
      <c r="D313" s="159"/>
      <c r="E313" s="160"/>
      <c r="F313" s="139"/>
      <c r="G313" s="159"/>
      <c r="H313" s="159"/>
      <c r="I313" s="161"/>
      <c r="J313" s="201"/>
      <c r="K313" s="159"/>
      <c r="L313" s="158" t="s">
        <v>290</v>
      </c>
      <c r="M313" s="160"/>
      <c r="N313" s="159"/>
      <c r="O313" s="161"/>
      <c r="P313" s="159"/>
      <c r="Q313" s="158" t="s">
        <v>291</v>
      </c>
      <c r="R313" s="159"/>
      <c r="S313" s="160"/>
      <c r="T313" s="110"/>
    </row>
    <row r="314" spans="2:20" s="111" customFormat="1" ht="4.5" customHeight="1">
      <c r="E314" s="113"/>
      <c r="F314" s="107"/>
      <c r="G314" s="155"/>
      <c r="H314" s="112"/>
      <c r="I314" s="112"/>
      <c r="J314" s="155"/>
      <c r="K314" s="155"/>
      <c r="L314" s="155"/>
      <c r="M314" s="156"/>
      <c r="N314" s="112"/>
      <c r="O314" s="112"/>
      <c r="P314" s="155"/>
      <c r="S314" s="113"/>
      <c r="T314" s="110"/>
    </row>
    <row r="315" spans="2:20" s="114" customFormat="1" ht="24" customHeight="1">
      <c r="B315" s="293" t="s">
        <v>30</v>
      </c>
      <c r="C315" s="294"/>
      <c r="D315" s="294"/>
      <c r="E315" s="294"/>
      <c r="F315" s="294"/>
      <c r="G315" s="294"/>
      <c r="H315" s="294"/>
      <c r="I315" s="294"/>
      <c r="J315" s="294"/>
      <c r="K315" s="294"/>
      <c r="L315" s="294"/>
      <c r="M315" s="294"/>
      <c r="N315" s="294"/>
      <c r="O315" s="294"/>
      <c r="P315" s="294"/>
      <c r="Q315" s="294"/>
      <c r="R315" s="294"/>
      <c r="S315" s="295"/>
      <c r="T315" s="110"/>
    </row>
    <row r="316" spans="2:20" ht="5.25" customHeight="1">
      <c r="F316" s="163"/>
      <c r="J316" s="112"/>
      <c r="K316" s="112"/>
      <c r="L316" s="112"/>
      <c r="M316" s="202"/>
      <c r="P316" s="164"/>
      <c r="Q316" s="164"/>
      <c r="R316" s="164"/>
      <c r="S316" s="165"/>
    </row>
    <row r="317" spans="2:20" s="122" customFormat="1" ht="18">
      <c r="B317" s="296" t="s">
        <v>62</v>
      </c>
      <c r="C317" s="296"/>
      <c r="D317" s="296"/>
      <c r="E317" s="296"/>
      <c r="F317" s="115"/>
      <c r="G317" s="121"/>
      <c r="I317" s="121"/>
      <c r="J317" s="297" t="s">
        <v>62</v>
      </c>
      <c r="K317" s="297"/>
      <c r="L317" s="297"/>
      <c r="M317" s="297"/>
      <c r="N317" s="121"/>
      <c r="O317" s="121"/>
      <c r="P317" s="297" t="s">
        <v>62</v>
      </c>
      <c r="Q317" s="297"/>
      <c r="R317" s="297"/>
      <c r="S317" s="297"/>
      <c r="T317" s="110"/>
    </row>
    <row r="318" spans="2:20" s="130" customFormat="1" ht="7.5" customHeight="1">
      <c r="B318" s="123" t="s">
        <v>79</v>
      </c>
      <c r="C318" s="124" t="s">
        <v>57</v>
      </c>
      <c r="D318" s="124" t="s">
        <v>58</v>
      </c>
      <c r="E318" s="125" t="s">
        <v>59</v>
      </c>
      <c r="F318" s="203"/>
      <c r="G318" s="127"/>
      <c r="H318" s="128"/>
      <c r="I318" s="127"/>
      <c r="J318" s="123" t="s">
        <v>79</v>
      </c>
      <c r="K318" s="124" t="s">
        <v>57</v>
      </c>
      <c r="L318" s="124" t="s">
        <v>58</v>
      </c>
      <c r="M318" s="125" t="s">
        <v>59</v>
      </c>
      <c r="N318" s="128"/>
      <c r="O318" s="127"/>
      <c r="P318" s="123" t="s">
        <v>79</v>
      </c>
      <c r="Q318" s="124" t="s">
        <v>57</v>
      </c>
      <c r="R318" s="124" t="s">
        <v>58</v>
      </c>
      <c r="S318" s="125" t="s">
        <v>59</v>
      </c>
      <c r="T318" s="110"/>
    </row>
    <row r="319" spans="2:20" s="111" customFormat="1" ht="10.5" customHeight="1">
      <c r="B319" s="287" t="s">
        <v>41</v>
      </c>
      <c r="C319" s="287"/>
      <c r="D319" s="287"/>
      <c r="E319" s="287"/>
      <c r="F319" s="139"/>
      <c r="G319" s="136"/>
      <c r="H319" s="139"/>
      <c r="I319" s="136"/>
      <c r="J319" s="287" t="s">
        <v>104</v>
      </c>
      <c r="K319" s="287"/>
      <c r="L319" s="287"/>
      <c r="M319" s="288"/>
      <c r="N319" s="139"/>
      <c r="O319" s="136"/>
      <c r="P319" s="287" t="s">
        <v>139</v>
      </c>
      <c r="Q319" s="287"/>
      <c r="R319" s="287"/>
      <c r="S319" s="287"/>
      <c r="T319" s="110"/>
    </row>
    <row r="320" spans="2:20" s="111" customFormat="1" ht="10.5" customHeight="1">
      <c r="B320" s="137" t="s">
        <v>29</v>
      </c>
      <c r="C320" s="137"/>
      <c r="D320" s="137"/>
      <c r="E320" s="140"/>
      <c r="F320" s="139"/>
      <c r="G320" s="136"/>
      <c r="H320" s="139"/>
      <c r="I320" s="136"/>
      <c r="J320" s="137" t="s">
        <v>53</v>
      </c>
      <c r="K320" s="137"/>
      <c r="L320" s="137"/>
      <c r="M320" s="138"/>
      <c r="N320" s="139"/>
      <c r="O320" s="136"/>
      <c r="P320" s="289" t="s">
        <v>12</v>
      </c>
      <c r="Q320" s="289"/>
      <c r="R320" s="289"/>
      <c r="S320" s="289"/>
      <c r="T320" s="110"/>
    </row>
    <row r="321" spans="1:20" s="111" customFormat="1" ht="10.5" customHeight="1">
      <c r="B321" s="139" t="s">
        <v>263</v>
      </c>
      <c r="C321" s="141"/>
      <c r="D321" s="148">
        <v>35</v>
      </c>
      <c r="E321" s="143">
        <f>D321*C321</f>
        <v>0</v>
      </c>
      <c r="F321" s="139"/>
      <c r="G321" s="136"/>
      <c r="H321" s="139"/>
      <c r="I321" s="136"/>
      <c r="J321" s="139" t="s">
        <v>277</v>
      </c>
      <c r="K321" s="141"/>
      <c r="L321" s="148">
        <v>15</v>
      </c>
      <c r="M321" s="143">
        <f t="shared" ref="M321:M326" si="24">L321*K321</f>
        <v>0</v>
      </c>
      <c r="N321" s="139"/>
      <c r="O321" s="136"/>
      <c r="P321" s="139" t="s">
        <v>235</v>
      </c>
      <c r="Q321" s="141"/>
      <c r="R321" s="148">
        <v>10</v>
      </c>
      <c r="S321" s="143">
        <f t="shared" ref="S321:S322" si="25">R321*Q321</f>
        <v>0</v>
      </c>
      <c r="T321" s="110"/>
    </row>
    <row r="322" spans="1:20" s="111" customFormat="1" ht="15" customHeight="1">
      <c r="B322" s="3" t="s">
        <v>444</v>
      </c>
      <c r="C322" s="141"/>
      <c r="D322" s="148">
        <v>38</v>
      </c>
      <c r="E322" s="143">
        <f t="shared" ref="E322:E325" si="26">D322*C322</f>
        <v>0</v>
      </c>
      <c r="F322" s="139"/>
      <c r="G322" s="136"/>
      <c r="H322" s="139"/>
      <c r="I322" s="136"/>
      <c r="J322" s="26" t="s">
        <v>368</v>
      </c>
      <c r="K322" s="141"/>
      <c r="L322" s="148">
        <v>18.5</v>
      </c>
      <c r="M322" s="143">
        <f t="shared" si="24"/>
        <v>0</v>
      </c>
      <c r="N322" s="139"/>
      <c r="O322" s="136"/>
      <c r="P322" s="139" t="s">
        <v>10</v>
      </c>
      <c r="Q322" s="204"/>
      <c r="R322" s="148">
        <v>10</v>
      </c>
      <c r="S322" s="143">
        <f t="shared" si="25"/>
        <v>0</v>
      </c>
      <c r="T322" s="110"/>
    </row>
    <row r="323" spans="1:20" s="111" customFormat="1" ht="14.25" customHeight="1">
      <c r="B323" s="3" t="s">
        <v>445</v>
      </c>
      <c r="C323" s="141"/>
      <c r="D323" s="148">
        <v>38</v>
      </c>
      <c r="E323" s="143">
        <f t="shared" si="26"/>
        <v>0</v>
      </c>
      <c r="I323" s="136"/>
      <c r="J323" s="26" t="s">
        <v>448</v>
      </c>
      <c r="K323" s="141"/>
      <c r="L323" s="148">
        <v>24.5</v>
      </c>
      <c r="M323" s="143">
        <f t="shared" si="24"/>
        <v>0</v>
      </c>
      <c r="N323" s="139"/>
      <c r="O323" s="136"/>
      <c r="P323" s="139" t="s">
        <v>271</v>
      </c>
      <c r="Q323" s="205"/>
      <c r="R323" s="148">
        <v>10</v>
      </c>
      <c r="S323" s="143">
        <f>R323*Q323</f>
        <v>0</v>
      </c>
      <c r="T323" s="110"/>
    </row>
    <row r="324" spans="1:20" s="111" customFormat="1" ht="15" customHeight="1">
      <c r="B324" s="3" t="s">
        <v>443</v>
      </c>
      <c r="C324" s="141"/>
      <c r="D324" s="148">
        <v>40</v>
      </c>
      <c r="E324" s="143">
        <f t="shared" si="26"/>
        <v>0</v>
      </c>
      <c r="I324" s="136"/>
      <c r="J324" s="26" t="s">
        <v>367</v>
      </c>
      <c r="K324" s="141"/>
      <c r="L324" s="148">
        <v>18.5</v>
      </c>
      <c r="M324" s="143">
        <f t="shared" si="24"/>
        <v>0</v>
      </c>
      <c r="N324" s="139"/>
      <c r="O324" s="136"/>
      <c r="P324" s="139" t="s">
        <v>264</v>
      </c>
      <c r="Q324" s="205"/>
      <c r="R324" s="148">
        <v>10</v>
      </c>
      <c r="S324" s="143">
        <f>R324*Q324</f>
        <v>0</v>
      </c>
      <c r="T324" s="110"/>
    </row>
    <row r="325" spans="1:20" s="111" customFormat="1" ht="11.25" customHeight="1">
      <c r="B325" s="3" t="s">
        <v>454</v>
      </c>
      <c r="C325" s="141"/>
      <c r="D325" s="148">
        <v>38</v>
      </c>
      <c r="E325" s="143">
        <f t="shared" si="26"/>
        <v>0</v>
      </c>
      <c r="I325" s="136"/>
      <c r="J325" s="3" t="s">
        <v>328</v>
      </c>
      <c r="K325" s="141"/>
      <c r="L325" s="148">
        <v>16</v>
      </c>
      <c r="M325" s="143">
        <f t="shared" si="24"/>
        <v>0</v>
      </c>
      <c r="N325" s="139"/>
      <c r="O325" s="136"/>
      <c r="T325" s="110"/>
    </row>
    <row r="326" spans="1:20" s="111" customFormat="1" ht="12" customHeight="1">
      <c r="F326" s="139"/>
      <c r="G326" s="136"/>
      <c r="H326" s="139"/>
      <c r="I326" s="136"/>
      <c r="J326" s="3" t="s">
        <v>446</v>
      </c>
      <c r="K326" s="141"/>
      <c r="L326" s="148">
        <v>24.5</v>
      </c>
      <c r="M326" s="143">
        <f t="shared" si="24"/>
        <v>0</v>
      </c>
      <c r="N326" s="139"/>
      <c r="O326" s="136"/>
      <c r="P326" s="139"/>
      <c r="Q326" s="241"/>
      <c r="R326" s="148"/>
      <c r="S326" s="140"/>
      <c r="T326" s="110"/>
    </row>
    <row r="327" spans="1:20" s="111" customFormat="1" ht="10.5" customHeight="1">
      <c r="A327" s="111" t="s">
        <v>122</v>
      </c>
      <c r="B327" s="137" t="s">
        <v>28</v>
      </c>
      <c r="C327" s="137"/>
      <c r="D327" s="137"/>
      <c r="E327" s="138"/>
      <c r="F327" s="139"/>
      <c r="G327" s="136"/>
      <c r="H327" s="139"/>
      <c r="I327" s="136"/>
      <c r="N327" s="139"/>
      <c r="O327" s="136"/>
      <c r="T327" s="110"/>
    </row>
    <row r="328" spans="1:20" s="111" customFormat="1" ht="10.5" customHeight="1">
      <c r="B328" s="26" t="s">
        <v>361</v>
      </c>
      <c r="C328" s="141"/>
      <c r="D328" s="148">
        <v>26</v>
      </c>
      <c r="E328" s="143">
        <f>D328*C328</f>
        <v>0</v>
      </c>
      <c r="F328" s="139"/>
      <c r="G328" s="136"/>
      <c r="H328" s="139"/>
      <c r="I328" s="136"/>
      <c r="J328" s="133" t="s">
        <v>26</v>
      </c>
      <c r="K328" s="139"/>
      <c r="L328" s="170"/>
      <c r="M328" s="140"/>
      <c r="N328" s="139"/>
      <c r="O328" s="136"/>
      <c r="P328" s="133"/>
      <c r="Q328" s="137"/>
      <c r="R328" s="137"/>
      <c r="S328" s="138"/>
      <c r="T328" s="110"/>
    </row>
    <row r="329" spans="1:20" s="111" customFormat="1" ht="10.5" customHeight="1">
      <c r="F329" s="139"/>
      <c r="G329" s="136"/>
      <c r="H329" s="139"/>
      <c r="I329" s="136"/>
      <c r="J329" s="26" t="s">
        <v>366</v>
      </c>
      <c r="K329" s="141"/>
      <c r="L329" s="150">
        <v>16</v>
      </c>
      <c r="M329" s="143">
        <f>L329*K329</f>
        <v>0</v>
      </c>
      <c r="N329" s="139"/>
      <c r="O329" s="136"/>
      <c r="P329" s="139"/>
      <c r="Q329" s="153"/>
      <c r="R329" s="148"/>
      <c r="S329" s="140"/>
      <c r="T329" s="110"/>
    </row>
    <row r="330" spans="1:20" s="111" customFormat="1" ht="10.5" customHeight="1">
      <c r="B330" s="233" t="s">
        <v>102</v>
      </c>
      <c r="C330" s="233"/>
      <c r="D330" s="233"/>
      <c r="E330" s="233"/>
      <c r="F330" s="139"/>
      <c r="G330" s="136"/>
      <c r="H330" s="139"/>
      <c r="I330" s="136"/>
      <c r="J330" s="139" t="s">
        <v>148</v>
      </c>
      <c r="K330" s="141"/>
      <c r="L330" s="148">
        <v>16</v>
      </c>
      <c r="M330" s="143">
        <f>L330*K330</f>
        <v>0</v>
      </c>
      <c r="N330" s="139"/>
      <c r="O330" s="136"/>
      <c r="S330" s="113"/>
      <c r="T330" s="110"/>
    </row>
    <row r="331" spans="1:20" s="111" customFormat="1" ht="10.5" customHeight="1">
      <c r="B331" s="137" t="s">
        <v>55</v>
      </c>
      <c r="C331" s="137"/>
      <c r="D331" s="137"/>
      <c r="E331" s="138"/>
      <c r="F331" s="139"/>
      <c r="G331" s="136"/>
      <c r="H331" s="139"/>
      <c r="I331" s="136"/>
      <c r="K331" s="139"/>
      <c r="L331" s="206"/>
      <c r="M331" s="207"/>
      <c r="N331" s="139"/>
      <c r="O331" s="136"/>
      <c r="P331" s="133"/>
      <c r="Q331" s="137"/>
      <c r="R331" s="137"/>
      <c r="S331" s="138"/>
      <c r="T331" s="110"/>
    </row>
    <row r="332" spans="1:20" s="111" customFormat="1" ht="11.25" customHeight="1">
      <c r="B332" s="26" t="s">
        <v>3</v>
      </c>
      <c r="C332" s="141"/>
      <c r="D332" s="148">
        <v>32</v>
      </c>
      <c r="E332" s="143">
        <f>D332*C332</f>
        <v>0</v>
      </c>
      <c r="F332" s="139"/>
      <c r="G332" s="136"/>
      <c r="H332" s="139"/>
      <c r="I332" s="136"/>
      <c r="J332" s="225" t="s">
        <v>327</v>
      </c>
      <c r="M332" s="143">
        <f>L332*K332</f>
        <v>0</v>
      </c>
      <c r="N332" s="139"/>
      <c r="O332" s="136"/>
      <c r="P332" s="139"/>
      <c r="Q332" s="153"/>
      <c r="R332" s="148"/>
      <c r="S332" s="140"/>
      <c r="T332" s="110"/>
    </row>
    <row r="333" spans="1:20" s="111" customFormat="1" ht="10.5" customHeight="1">
      <c r="E333" s="113"/>
      <c r="F333" s="139"/>
      <c r="G333" s="136"/>
      <c r="H333" s="139"/>
      <c r="I333" s="136"/>
      <c r="J333" s="26" t="s">
        <v>365</v>
      </c>
      <c r="K333" s="144"/>
      <c r="L333" s="148">
        <v>15</v>
      </c>
      <c r="M333" s="143">
        <f>L333*K333</f>
        <v>0</v>
      </c>
      <c r="N333" s="139"/>
      <c r="O333" s="136"/>
      <c r="P333" s="139"/>
      <c r="Q333" s="153"/>
      <c r="R333" s="148"/>
      <c r="S333" s="140"/>
      <c r="T333" s="110"/>
    </row>
    <row r="334" spans="1:20" s="111" customFormat="1" ht="10.5" customHeight="1">
      <c r="B334" s="137" t="s">
        <v>31</v>
      </c>
      <c r="C334" s="206"/>
      <c r="D334" s="206"/>
      <c r="E334" s="207"/>
      <c r="F334" s="139"/>
      <c r="G334" s="136"/>
      <c r="H334" s="139"/>
      <c r="I334" s="136"/>
      <c r="J334" s="139"/>
      <c r="K334" s="139"/>
      <c r="L334" s="170"/>
      <c r="M334" s="140"/>
      <c r="N334" s="139"/>
      <c r="O334" s="136"/>
      <c r="T334" s="110"/>
    </row>
    <row r="335" spans="1:20" s="111" customFormat="1" ht="10.5" customHeight="1">
      <c r="B335" s="26" t="s">
        <v>149</v>
      </c>
      <c r="C335" s="141"/>
      <c r="D335" s="148">
        <v>8</v>
      </c>
      <c r="E335" s="143">
        <f>D335*C335</f>
        <v>0</v>
      </c>
      <c r="F335" s="139"/>
      <c r="G335" s="136"/>
      <c r="H335" s="139"/>
      <c r="I335" s="136"/>
      <c r="J335" s="36" t="s">
        <v>455</v>
      </c>
      <c r="K335" s="139"/>
      <c r="L335" s="170"/>
      <c r="M335" s="140"/>
      <c r="N335" s="139"/>
      <c r="O335" s="136"/>
      <c r="T335" s="110"/>
    </row>
    <row r="336" spans="1:20" s="111" customFormat="1" ht="10.5" customHeight="1">
      <c r="B336" s="210"/>
      <c r="C336" s="211"/>
      <c r="D336" s="212"/>
      <c r="E336" s="213"/>
      <c r="F336" s="139"/>
      <c r="G336" s="136"/>
      <c r="H336" s="139"/>
      <c r="I336" s="136"/>
      <c r="J336" s="26" t="s">
        <v>449</v>
      </c>
      <c r="K336" s="141"/>
      <c r="L336" s="150">
        <v>18.5</v>
      </c>
      <c r="M336" s="143">
        <f>L336*K336</f>
        <v>0</v>
      </c>
      <c r="N336" s="139"/>
      <c r="O336" s="136"/>
      <c r="T336" s="110"/>
    </row>
    <row r="337" spans="2:20" s="111" customFormat="1" ht="10.5" customHeight="1">
      <c r="B337" s="29" t="s">
        <v>460</v>
      </c>
      <c r="F337" s="139"/>
      <c r="G337" s="136"/>
      <c r="H337" s="139"/>
      <c r="I337" s="136"/>
      <c r="J337" s="26" t="s">
        <v>450</v>
      </c>
      <c r="K337" s="141"/>
      <c r="L337" s="150">
        <v>18.5</v>
      </c>
      <c r="M337" s="143">
        <f>L337*K337</f>
        <v>0</v>
      </c>
      <c r="N337" s="139"/>
      <c r="O337" s="136"/>
      <c r="T337" s="110"/>
    </row>
    <row r="338" spans="2:20" s="111" customFormat="1" ht="14.25" customHeight="1">
      <c r="B338" s="3" t="s">
        <v>456</v>
      </c>
      <c r="C338" s="141"/>
      <c r="D338" s="148">
        <v>30</v>
      </c>
      <c r="E338" s="143">
        <f>D338*C338</f>
        <v>0</v>
      </c>
      <c r="F338" s="139"/>
      <c r="G338" s="136"/>
      <c r="H338" s="139"/>
      <c r="I338" s="136"/>
      <c r="J338" s="26" t="s">
        <v>451</v>
      </c>
      <c r="K338" s="141"/>
      <c r="L338" s="150">
        <v>18.5</v>
      </c>
      <c r="M338" s="143">
        <f>L338*K338</f>
        <v>0</v>
      </c>
      <c r="N338" s="139"/>
      <c r="O338" s="136"/>
      <c r="T338" s="110"/>
    </row>
    <row r="339" spans="2:20" s="111" customFormat="1" ht="10.5" customHeight="1">
      <c r="F339" s="139"/>
      <c r="G339" s="136"/>
      <c r="H339" s="139"/>
      <c r="I339" s="136"/>
      <c r="J339" s="26" t="s">
        <v>452</v>
      </c>
      <c r="K339" s="141"/>
      <c r="L339" s="150">
        <v>18.5</v>
      </c>
      <c r="M339" s="143">
        <f>L339*K339</f>
        <v>0</v>
      </c>
      <c r="N339" s="139"/>
      <c r="O339" s="136"/>
      <c r="T339" s="110"/>
    </row>
    <row r="340" spans="2:20" s="111" customFormat="1" ht="10.5" customHeight="1">
      <c r="B340" s="29" t="s">
        <v>458</v>
      </c>
      <c r="I340" s="136"/>
      <c r="J340" s="3" t="s">
        <v>453</v>
      </c>
      <c r="K340" s="141"/>
      <c r="L340" s="150">
        <v>18.5</v>
      </c>
      <c r="M340" s="143">
        <f>L340*K340</f>
        <v>0</v>
      </c>
      <c r="N340" s="139"/>
      <c r="O340" s="136"/>
      <c r="T340" s="110"/>
    </row>
    <row r="341" spans="2:20" s="111" customFormat="1" ht="12" customHeight="1">
      <c r="B341" s="3" t="s">
        <v>457</v>
      </c>
      <c r="C341" s="141"/>
      <c r="D341" s="148">
        <v>21</v>
      </c>
      <c r="E341" s="143">
        <f>D341*C341</f>
        <v>0</v>
      </c>
      <c r="I341" s="136"/>
      <c r="N341" s="139"/>
      <c r="O341" s="136"/>
      <c r="P341" s="282"/>
      <c r="T341" s="110"/>
    </row>
    <row r="342" spans="2:20" s="111" customFormat="1" ht="10.5" customHeight="1">
      <c r="F342" s="139"/>
      <c r="G342" s="136"/>
      <c r="H342" s="139"/>
      <c r="I342" s="136"/>
      <c r="J342" s="36" t="s">
        <v>500</v>
      </c>
      <c r="N342" s="139"/>
      <c r="O342" s="136"/>
      <c r="P342" s="282"/>
      <c r="T342" s="110"/>
    </row>
    <row r="343" spans="2:20" s="111" customFormat="1" ht="10.5" customHeight="1">
      <c r="B343" s="233" t="s">
        <v>103</v>
      </c>
      <c r="C343" s="233"/>
      <c r="D343" s="233"/>
      <c r="E343" s="233"/>
      <c r="F343" s="139"/>
      <c r="G343" s="136"/>
      <c r="H343" s="139"/>
      <c r="I343" s="136"/>
      <c r="J343" s="3" t="s">
        <v>501</v>
      </c>
      <c r="K343" s="141"/>
      <c r="L343" s="148">
        <v>24.5</v>
      </c>
      <c r="M343" s="143">
        <f t="shared" ref="M343:M344" si="27">L343*K343</f>
        <v>0</v>
      </c>
      <c r="N343" s="139"/>
      <c r="O343" s="136"/>
      <c r="P343" s="282"/>
      <c r="Q343" s="153"/>
      <c r="R343" s="148"/>
      <c r="S343" s="140"/>
      <c r="T343" s="110"/>
    </row>
    <row r="344" spans="2:20" s="111" customFormat="1" ht="13.5" customHeight="1">
      <c r="B344" s="137" t="s">
        <v>40</v>
      </c>
      <c r="C344" s="137"/>
      <c r="D344" s="137"/>
      <c r="E344" s="138"/>
      <c r="F344" s="139"/>
      <c r="G344" s="136"/>
      <c r="H344" s="139"/>
      <c r="I344" s="136"/>
      <c r="J344" s="3" t="s">
        <v>502</v>
      </c>
      <c r="K344" s="141"/>
      <c r="L344" s="148">
        <v>24.5</v>
      </c>
      <c r="M344" s="143">
        <f t="shared" si="27"/>
        <v>0</v>
      </c>
      <c r="N344" s="139"/>
      <c r="O344" s="136"/>
      <c r="P344" s="282"/>
      <c r="R344" s="171"/>
      <c r="S344" s="113"/>
      <c r="T344" s="110"/>
    </row>
    <row r="345" spans="2:20" s="111" customFormat="1" ht="12" customHeight="1">
      <c r="B345" s="139" t="s">
        <v>147</v>
      </c>
      <c r="C345" s="141"/>
      <c r="D345" s="148">
        <v>15</v>
      </c>
      <c r="E345" s="143">
        <f>D345*C345</f>
        <v>0</v>
      </c>
      <c r="F345" s="139"/>
      <c r="G345" s="136"/>
      <c r="H345" s="139"/>
      <c r="I345" s="136"/>
      <c r="N345" s="139"/>
      <c r="O345" s="136"/>
      <c r="P345" s="282"/>
      <c r="Q345" s="137"/>
      <c r="R345" s="137"/>
      <c r="S345" s="138"/>
      <c r="T345" s="110"/>
    </row>
    <row r="346" spans="2:20" s="111" customFormat="1" ht="12" customHeight="1">
      <c r="F346" s="139"/>
      <c r="G346" s="136"/>
      <c r="H346" s="139"/>
      <c r="I346" s="136"/>
      <c r="J346" s="137" t="s">
        <v>93</v>
      </c>
      <c r="K346" s="137"/>
      <c r="L346" s="137"/>
      <c r="M346" s="138"/>
      <c r="N346" s="139"/>
      <c r="O346" s="136"/>
      <c r="P346" s="282"/>
      <c r="Q346" s="139"/>
      <c r="R346" s="148"/>
      <c r="S346" s="140"/>
      <c r="T346" s="110"/>
    </row>
    <row r="347" spans="2:20" s="111" customFormat="1" ht="12" customHeight="1">
      <c r="B347" s="137" t="s">
        <v>286</v>
      </c>
      <c r="C347" s="116"/>
      <c r="D347" s="115"/>
      <c r="E347" s="117"/>
      <c r="F347" s="139"/>
      <c r="G347" s="136"/>
      <c r="H347" s="139"/>
      <c r="I347" s="136"/>
      <c r="J347" s="26" t="s">
        <v>364</v>
      </c>
      <c r="K347" s="141"/>
      <c r="L347" s="188">
        <v>21</v>
      </c>
      <c r="M347" s="143">
        <f t="shared" ref="M347" si="28">L347*K347</f>
        <v>0</v>
      </c>
      <c r="N347" s="139"/>
      <c r="O347" s="136"/>
      <c r="P347" s="282"/>
      <c r="S347" s="113"/>
      <c r="T347" s="110"/>
    </row>
    <row r="348" spans="2:20" s="111" customFormat="1" ht="10.5" customHeight="1">
      <c r="B348" s="139" t="s">
        <v>287</v>
      </c>
      <c r="C348" s="141"/>
      <c r="D348" s="148">
        <v>16</v>
      </c>
      <c r="E348" s="143">
        <f>D348*C348</f>
        <v>0</v>
      </c>
      <c r="F348" s="139"/>
      <c r="G348" s="136"/>
      <c r="H348" s="139"/>
      <c r="I348" s="136"/>
      <c r="J348" s="26" t="s">
        <v>440</v>
      </c>
      <c r="K348" s="141"/>
      <c r="L348" s="188">
        <v>21</v>
      </c>
      <c r="M348" s="143">
        <f t="shared" ref="M348:M350" si="29">L348*K348</f>
        <v>0</v>
      </c>
      <c r="N348" s="139"/>
      <c r="O348" s="136"/>
      <c r="P348" s="282"/>
      <c r="Q348" s="208"/>
      <c r="R348" s="208"/>
      <c r="S348" s="209"/>
      <c r="T348" s="110"/>
    </row>
    <row r="349" spans="2:20" s="111" customFormat="1" ht="11.25" customHeight="1">
      <c r="B349" s="115"/>
      <c r="C349" s="116"/>
      <c r="D349" s="115"/>
      <c r="E349" s="117"/>
      <c r="F349" s="139"/>
      <c r="G349" s="136"/>
      <c r="H349" s="139"/>
      <c r="I349" s="136"/>
      <c r="J349" s="26" t="s">
        <v>442</v>
      </c>
      <c r="K349" s="141"/>
      <c r="L349" s="188">
        <v>21</v>
      </c>
      <c r="M349" s="143">
        <f t="shared" si="29"/>
        <v>0</v>
      </c>
      <c r="N349" s="139"/>
      <c r="O349" s="136"/>
      <c r="P349" s="282"/>
      <c r="Q349" s="168"/>
      <c r="R349" s="168"/>
      <c r="S349" s="169"/>
      <c r="T349" s="110"/>
    </row>
    <row r="350" spans="2:20" s="111" customFormat="1" ht="10.5" customHeight="1">
      <c r="B350" s="133" t="s">
        <v>4</v>
      </c>
      <c r="C350" s="210"/>
      <c r="D350" s="212"/>
      <c r="E350" s="217"/>
      <c r="F350" s="139"/>
      <c r="G350" s="136"/>
      <c r="H350" s="139"/>
      <c r="I350" s="136"/>
      <c r="J350" s="26" t="s">
        <v>363</v>
      </c>
      <c r="K350" s="141"/>
      <c r="L350" s="188">
        <v>21</v>
      </c>
      <c r="M350" s="143">
        <f t="shared" si="29"/>
        <v>0</v>
      </c>
      <c r="N350" s="139"/>
      <c r="O350" s="136"/>
      <c r="P350" s="139"/>
      <c r="Q350" s="210"/>
      <c r="R350" s="148"/>
      <c r="S350" s="140"/>
      <c r="T350" s="110"/>
    </row>
    <row r="351" spans="2:20" s="111" customFormat="1" ht="10.5" customHeight="1">
      <c r="B351" s="3" t="s">
        <v>447</v>
      </c>
      <c r="C351" s="205"/>
      <c r="D351" s="148">
        <v>20</v>
      </c>
      <c r="E351" s="143">
        <f>D351*C351</f>
        <v>0</v>
      </c>
      <c r="F351" s="139"/>
      <c r="G351" s="136"/>
      <c r="H351" s="139"/>
      <c r="I351" s="136"/>
      <c r="J351" s="26" t="s">
        <v>403</v>
      </c>
      <c r="K351" s="141"/>
      <c r="L351" s="188">
        <v>21</v>
      </c>
      <c r="M351" s="143">
        <f>L351*K351</f>
        <v>0</v>
      </c>
      <c r="N351" s="139"/>
      <c r="O351" s="136"/>
      <c r="S351" s="113"/>
      <c r="T351" s="110"/>
    </row>
    <row r="352" spans="2:20" s="111" customFormat="1" ht="10.5" customHeight="1">
      <c r="B352" s="3"/>
      <c r="C352" s="241"/>
      <c r="D352" s="148"/>
      <c r="E352" s="140"/>
      <c r="F352" s="139"/>
      <c r="G352" s="136"/>
      <c r="H352" s="139"/>
      <c r="I352" s="136"/>
      <c r="J352" s="26" t="s">
        <v>459</v>
      </c>
      <c r="K352" s="141"/>
      <c r="L352" s="188">
        <v>21</v>
      </c>
      <c r="M352" s="143">
        <f>L352*K352</f>
        <v>0</v>
      </c>
      <c r="N352" s="139"/>
      <c r="O352" s="136"/>
      <c r="R352" s="171"/>
      <c r="S352" s="113"/>
      <c r="T352" s="110"/>
    </row>
    <row r="353" spans="1:20" s="111" customFormat="1" ht="10.5" customHeight="1">
      <c r="F353" s="139"/>
      <c r="G353" s="136"/>
      <c r="H353" s="139"/>
      <c r="I353" s="136"/>
      <c r="J353" s="26" t="s">
        <v>362</v>
      </c>
      <c r="K353" s="141"/>
      <c r="L353" s="188">
        <v>21</v>
      </c>
      <c r="M353" s="143">
        <f>L353*K353</f>
        <v>0</v>
      </c>
      <c r="N353" s="139"/>
      <c r="O353" s="136"/>
      <c r="S353" s="113"/>
      <c r="T353" s="110"/>
    </row>
    <row r="354" spans="1:20" s="111" customFormat="1" ht="11.25" customHeight="1">
      <c r="F354" s="139"/>
      <c r="G354" s="136"/>
      <c r="H354" s="139"/>
      <c r="I354" s="136"/>
      <c r="J354" s="26" t="s">
        <v>441</v>
      </c>
      <c r="K354" s="141"/>
      <c r="L354" s="188">
        <v>21</v>
      </c>
      <c r="M354" s="143">
        <f>L354*K354</f>
        <v>0</v>
      </c>
      <c r="O354" s="136"/>
      <c r="S354" s="113"/>
      <c r="T354" s="110"/>
    </row>
    <row r="355" spans="1:20" s="111" customFormat="1" ht="12.75" customHeight="1">
      <c r="F355" s="139"/>
      <c r="G355" s="136"/>
      <c r="H355" s="139"/>
      <c r="I355" s="136"/>
      <c r="O355" s="136"/>
      <c r="S355" s="113"/>
      <c r="T355" s="110"/>
    </row>
    <row r="356" spans="1:20" s="111" customFormat="1" ht="10.5" customHeight="1">
      <c r="F356" s="139"/>
      <c r="G356" s="136"/>
      <c r="H356" s="139"/>
      <c r="I356" s="136"/>
      <c r="J356" s="133" t="s">
        <v>72</v>
      </c>
      <c r="K356" s="139"/>
      <c r="L356" s="215"/>
      <c r="M356" s="207"/>
      <c r="N356" s="139"/>
      <c r="O356" s="136"/>
      <c r="S356" s="113"/>
      <c r="T356" s="110"/>
    </row>
    <row r="357" spans="1:20" s="111" customFormat="1" ht="9.75" customHeight="1">
      <c r="F357" s="139"/>
      <c r="G357" s="136"/>
      <c r="H357" s="139"/>
      <c r="I357" s="136"/>
      <c r="J357" s="26" t="s">
        <v>5</v>
      </c>
      <c r="K357" s="216"/>
      <c r="L357" s="189">
        <v>15</v>
      </c>
      <c r="M357" s="143">
        <f>L357*K357</f>
        <v>0</v>
      </c>
      <c r="N357" s="139"/>
      <c r="O357" s="136"/>
      <c r="S357" s="113"/>
      <c r="T357" s="110"/>
    </row>
    <row r="358" spans="1:20" ht="10.5" customHeight="1">
      <c r="A358" s="111"/>
      <c r="F358" s="139"/>
      <c r="G358" s="214"/>
      <c r="H358" s="190"/>
      <c r="I358" s="214"/>
      <c r="N358" s="190"/>
      <c r="O358" s="214"/>
    </row>
    <row r="359" spans="1:20" ht="10.5" customHeight="1">
      <c r="F359" s="190"/>
      <c r="G359" s="214"/>
      <c r="H359" s="190"/>
      <c r="I359" s="214"/>
      <c r="N359" s="190"/>
      <c r="O359" s="214"/>
    </row>
    <row r="360" spans="1:20" ht="10.5" customHeight="1">
      <c r="F360" s="190"/>
      <c r="G360" s="214"/>
      <c r="H360" s="190"/>
      <c r="I360" s="214"/>
      <c r="N360" s="139"/>
      <c r="O360" s="214"/>
    </row>
    <row r="361" spans="1:20" ht="10.5" customHeight="1">
      <c r="F361" s="190"/>
      <c r="G361" s="214"/>
      <c r="H361" s="190"/>
      <c r="I361" s="214"/>
      <c r="N361" s="139"/>
      <c r="O361" s="214"/>
    </row>
    <row r="362" spans="1:20" ht="10.5" customHeight="1">
      <c r="F362" s="190"/>
      <c r="G362" s="214"/>
      <c r="H362" s="190"/>
      <c r="I362" s="214"/>
      <c r="N362" s="190"/>
      <c r="O362" s="214"/>
    </row>
    <row r="363" spans="1:20" ht="10.5" customHeight="1">
      <c r="F363" s="190"/>
      <c r="G363" s="214"/>
      <c r="H363" s="190"/>
      <c r="I363" s="214"/>
      <c r="N363" s="190"/>
      <c r="O363" s="214"/>
    </row>
    <row r="364" spans="1:20" ht="10.5" customHeight="1">
      <c r="F364" s="190"/>
      <c r="G364" s="214"/>
      <c r="H364" s="190"/>
      <c r="I364" s="214"/>
      <c r="J364" s="36"/>
      <c r="N364" s="190"/>
      <c r="O364" s="214"/>
      <c r="P364" s="111"/>
      <c r="Q364" s="111"/>
      <c r="R364" s="111"/>
      <c r="S364" s="113"/>
    </row>
    <row r="365" spans="1:20" ht="12" customHeight="1">
      <c r="F365" s="190"/>
      <c r="G365" s="214"/>
      <c r="H365" s="190"/>
      <c r="I365" s="214"/>
      <c r="J365" s="283"/>
      <c r="K365" s="284"/>
      <c r="L365" s="189"/>
      <c r="M365" s="140"/>
      <c r="N365" s="190"/>
      <c r="O365" s="214"/>
    </row>
    <row r="366" spans="1:20" ht="10.5" customHeight="1">
      <c r="F366" s="190"/>
      <c r="G366" s="214"/>
      <c r="H366" s="190"/>
      <c r="I366" s="214"/>
      <c r="N366" s="190"/>
      <c r="O366" s="214"/>
    </row>
    <row r="367" spans="1:20" ht="10.5" customHeight="1">
      <c r="F367" s="190"/>
      <c r="G367" s="214"/>
      <c r="H367" s="190"/>
      <c r="I367" s="214"/>
      <c r="N367" s="190"/>
      <c r="O367" s="214"/>
    </row>
    <row r="368" spans="1:20" ht="10.5" customHeight="1">
      <c r="B368" s="139"/>
      <c r="C368" s="241"/>
      <c r="D368" s="148"/>
      <c r="E368" s="140"/>
      <c r="F368" s="190"/>
      <c r="G368" s="214"/>
      <c r="H368" s="190"/>
      <c r="I368" s="214"/>
      <c r="N368" s="190"/>
      <c r="O368" s="214"/>
    </row>
    <row r="369" spans="2:18" ht="10.5" customHeight="1">
      <c r="F369" s="190"/>
      <c r="G369" s="214"/>
      <c r="H369" s="190"/>
      <c r="I369" s="214"/>
      <c r="N369" s="190"/>
      <c r="O369" s="214"/>
    </row>
    <row r="370" spans="2:18" ht="10.5" customHeight="1">
      <c r="B370" s="139"/>
      <c r="C370" s="153"/>
      <c r="D370" s="148"/>
      <c r="E370" s="140"/>
      <c r="F370" s="190"/>
      <c r="G370" s="214"/>
      <c r="H370" s="190"/>
      <c r="I370" s="214"/>
      <c r="N370" s="190"/>
      <c r="O370" s="214"/>
    </row>
    <row r="371" spans="2:18" ht="10.5" customHeight="1">
      <c r="F371" s="190"/>
      <c r="G371" s="214"/>
      <c r="H371" s="190"/>
      <c r="I371" s="214"/>
      <c r="N371" s="190"/>
      <c r="O371" s="214"/>
    </row>
    <row r="372" spans="2:18" ht="10.5" customHeight="1">
      <c r="F372" s="190"/>
      <c r="G372" s="214"/>
      <c r="H372" s="190"/>
      <c r="I372" s="214"/>
      <c r="N372" s="190"/>
      <c r="O372" s="214"/>
    </row>
    <row r="373" spans="2:18" ht="10.5" customHeight="1">
      <c r="F373" s="190"/>
      <c r="G373" s="214"/>
      <c r="H373" s="190"/>
      <c r="I373" s="214"/>
      <c r="N373" s="190"/>
      <c r="O373" s="214"/>
    </row>
    <row r="374" spans="2:18" ht="10.5" customHeight="1">
      <c r="F374" s="190"/>
      <c r="G374" s="214"/>
      <c r="H374" s="190"/>
      <c r="I374" s="214"/>
      <c r="N374" s="190"/>
      <c r="O374" s="214"/>
    </row>
    <row r="375" spans="2:18" ht="10.5" customHeight="1">
      <c r="F375" s="190"/>
      <c r="G375" s="214"/>
      <c r="H375" s="190"/>
      <c r="I375" s="214"/>
      <c r="N375" s="190"/>
      <c r="O375" s="214"/>
    </row>
    <row r="376" spans="2:18" ht="10.5" customHeight="1">
      <c r="F376" s="190"/>
      <c r="G376" s="214"/>
      <c r="H376" s="190"/>
      <c r="I376" s="214"/>
      <c r="J376" s="139"/>
      <c r="K376" s="153"/>
      <c r="L376" s="188"/>
      <c r="M376" s="140"/>
      <c r="N376" s="190"/>
      <c r="O376" s="214"/>
    </row>
    <row r="377" spans="2:18" ht="10.5" customHeight="1">
      <c r="F377" s="190"/>
      <c r="G377" s="214"/>
      <c r="H377" s="190"/>
      <c r="I377" s="214"/>
      <c r="N377" s="190"/>
      <c r="O377" s="214"/>
    </row>
    <row r="378" spans="2:18" ht="10.5" customHeight="1">
      <c r="F378" s="190"/>
      <c r="G378" s="214"/>
      <c r="H378" s="190"/>
      <c r="I378" s="214"/>
      <c r="N378" s="190"/>
      <c r="O378" s="214"/>
    </row>
    <row r="379" spans="2:18" ht="10.5" customHeight="1">
      <c r="F379" s="190"/>
      <c r="G379" s="214"/>
      <c r="H379" s="190"/>
      <c r="I379" s="214"/>
      <c r="N379" s="190"/>
      <c r="O379" s="214"/>
    </row>
    <row r="380" spans="2:18" ht="11.25" customHeight="1">
      <c r="F380" s="190"/>
      <c r="G380" s="214"/>
      <c r="H380" s="190"/>
      <c r="I380" s="214"/>
      <c r="N380" s="190"/>
      <c r="O380" s="214"/>
    </row>
    <row r="381" spans="2:18" ht="10.5" customHeight="1">
      <c r="F381" s="190"/>
      <c r="G381" s="214"/>
      <c r="H381" s="190"/>
      <c r="I381" s="214"/>
      <c r="N381" s="190"/>
      <c r="O381" s="214"/>
    </row>
    <row r="382" spans="2:18" ht="10.5" customHeight="1">
      <c r="F382" s="190"/>
      <c r="G382" s="214"/>
      <c r="H382" s="190"/>
      <c r="I382" s="214"/>
      <c r="N382" s="190"/>
      <c r="O382" s="214"/>
    </row>
    <row r="383" spans="2:18" ht="12" customHeight="1">
      <c r="F383" s="190"/>
      <c r="G383" s="214"/>
      <c r="H383" s="190"/>
      <c r="I383" s="214"/>
      <c r="N383" s="190"/>
      <c r="O383" s="214"/>
    </row>
    <row r="384" spans="2:18" ht="12" customHeight="1">
      <c r="F384" s="190"/>
      <c r="G384" s="214"/>
      <c r="H384" s="190"/>
      <c r="I384" s="214"/>
      <c r="N384" s="190"/>
      <c r="O384" s="214"/>
      <c r="P384" s="210"/>
      <c r="Q384" s="210"/>
      <c r="R384" s="210"/>
    </row>
    <row r="385" spans="5:19" ht="12" customHeight="1">
      <c r="F385" s="190"/>
      <c r="G385" s="214"/>
      <c r="H385" s="190"/>
      <c r="I385" s="214"/>
      <c r="N385" s="190"/>
      <c r="O385" s="214"/>
      <c r="P385" s="210"/>
      <c r="Q385" s="210"/>
      <c r="R385" s="210"/>
      <c r="S385" s="217"/>
    </row>
    <row r="386" spans="5:19" ht="12" customHeight="1">
      <c r="F386" s="190"/>
      <c r="G386" s="214"/>
      <c r="H386" s="190"/>
      <c r="I386" s="214"/>
      <c r="N386" s="190"/>
      <c r="O386" s="214"/>
      <c r="P386" s="210"/>
      <c r="Q386" s="210"/>
      <c r="R386" s="210"/>
      <c r="S386" s="218">
        <f>SUM(S22:S385)</f>
        <v>0</v>
      </c>
    </row>
    <row r="387" spans="5:19" ht="12" customHeight="1">
      <c r="F387" s="190"/>
      <c r="G387" s="214"/>
      <c r="H387" s="190"/>
      <c r="I387" s="214"/>
      <c r="N387" s="190"/>
      <c r="O387" s="214"/>
      <c r="P387" s="210"/>
      <c r="Q387" s="210"/>
      <c r="R387" s="210"/>
      <c r="S387" s="217"/>
    </row>
    <row r="388" spans="5:19" ht="12" customHeight="1">
      <c r="F388" s="190"/>
      <c r="G388" s="214"/>
      <c r="H388" s="190"/>
      <c r="I388" s="214"/>
      <c r="N388" s="190"/>
      <c r="O388" s="214"/>
      <c r="P388" s="219" t="s">
        <v>260</v>
      </c>
      <c r="Q388" s="210"/>
      <c r="R388" s="210"/>
      <c r="S388" s="220">
        <f>SUM(S386,M389,E391)</f>
        <v>0</v>
      </c>
    </row>
    <row r="389" spans="5:19" ht="10.5" customHeight="1">
      <c r="F389" s="221"/>
      <c r="G389" s="222"/>
      <c r="H389" s="221"/>
      <c r="I389" s="222"/>
      <c r="M389" s="223">
        <f>SUM(M8:M388)</f>
        <v>0</v>
      </c>
      <c r="N389" s="221"/>
      <c r="O389" s="222"/>
      <c r="P389" s="290" t="s">
        <v>9</v>
      </c>
      <c r="Q389" s="290"/>
      <c r="R389" s="290"/>
      <c r="S389" s="290"/>
    </row>
    <row r="390" spans="5:19" ht="15" customHeight="1">
      <c r="F390" s="221"/>
      <c r="G390" s="222"/>
      <c r="H390" s="221"/>
      <c r="I390" s="222"/>
      <c r="J390" s="291" t="s">
        <v>11</v>
      </c>
      <c r="K390" s="291"/>
      <c r="L390" s="291"/>
      <c r="M390" s="291"/>
      <c r="N390" s="221"/>
      <c r="O390" s="222"/>
      <c r="P390" s="290"/>
      <c r="Q390" s="290"/>
      <c r="R390" s="290"/>
      <c r="S390" s="290"/>
    </row>
    <row r="391" spans="5:19" ht="13.5" customHeight="1">
      <c r="E391" s="218">
        <f>SUM(E8:E390)</f>
        <v>0</v>
      </c>
      <c r="F391" s="221"/>
      <c r="G391" s="222"/>
      <c r="H391" s="221"/>
      <c r="I391" s="222"/>
      <c r="J391" s="291"/>
      <c r="K391" s="291"/>
      <c r="L391" s="291"/>
      <c r="M391" s="291"/>
      <c r="N391" s="221"/>
      <c r="O391" s="222"/>
      <c r="P391" s="290"/>
      <c r="Q391" s="290"/>
      <c r="R391" s="290"/>
      <c r="S391" s="290"/>
    </row>
    <row r="392" spans="5:19" ht="10.5" customHeight="1">
      <c r="I392" s="115"/>
      <c r="O392" s="115"/>
    </row>
    <row r="393" spans="5:19" ht="10.5" customHeight="1">
      <c r="I393" s="115"/>
      <c r="O393" s="115"/>
    </row>
    <row r="394" spans="5:19" ht="10.5" customHeight="1">
      <c r="I394" s="115"/>
      <c r="O394" s="115"/>
    </row>
    <row r="395" spans="5:19" ht="10.5" customHeight="1">
      <c r="I395" s="115"/>
      <c r="O395" s="115"/>
    </row>
    <row r="396" spans="5:19" ht="10.5" customHeight="1">
      <c r="I396" s="115"/>
      <c r="O396" s="115"/>
    </row>
    <row r="397" spans="5:19" ht="10.5" customHeight="1">
      <c r="I397" s="115"/>
      <c r="O397" s="115"/>
    </row>
    <row r="398" spans="5:19" ht="10.5" customHeight="1">
      <c r="I398" s="115"/>
      <c r="O398" s="115"/>
    </row>
    <row r="399" spans="5:19" ht="10.5" customHeight="1">
      <c r="I399" s="115"/>
      <c r="O399" s="115"/>
    </row>
    <row r="400" spans="5:19" ht="10.5" customHeight="1">
      <c r="I400" s="115"/>
      <c r="O400" s="115"/>
    </row>
    <row r="401" spans="9:15" ht="10.5" customHeight="1">
      <c r="I401" s="115"/>
      <c r="O401" s="115"/>
    </row>
    <row r="402" spans="9:15" ht="10.5" customHeight="1">
      <c r="I402" s="115"/>
      <c r="O402" s="115"/>
    </row>
    <row r="403" spans="9:15" ht="10.5" customHeight="1">
      <c r="I403" s="115"/>
      <c r="O403" s="115"/>
    </row>
    <row r="404" spans="9:15" ht="10.5" customHeight="1">
      <c r="I404" s="115"/>
      <c r="O404" s="115"/>
    </row>
    <row r="405" spans="9:15" ht="10.5" customHeight="1">
      <c r="I405" s="115"/>
      <c r="O405" s="115"/>
    </row>
    <row r="406" spans="9:15" ht="10.5" customHeight="1">
      <c r="I406" s="115"/>
      <c r="O406" s="115"/>
    </row>
    <row r="407" spans="9:15" ht="10.5" customHeight="1">
      <c r="I407" s="115"/>
      <c r="O407" s="115"/>
    </row>
    <row r="408" spans="9:15" ht="10.5" customHeight="1">
      <c r="I408" s="115"/>
      <c r="O408" s="115"/>
    </row>
    <row r="409" spans="9:15" ht="10.5" customHeight="1">
      <c r="I409" s="115"/>
      <c r="O409" s="115"/>
    </row>
    <row r="410" spans="9:15" ht="10.5" customHeight="1">
      <c r="I410" s="115"/>
      <c r="O410" s="115"/>
    </row>
    <row r="411" spans="9:15" ht="10.5" customHeight="1">
      <c r="I411" s="115"/>
      <c r="O411" s="115"/>
    </row>
    <row r="412" spans="9:15" ht="10.5" customHeight="1">
      <c r="I412" s="115"/>
      <c r="O412" s="115"/>
    </row>
    <row r="413" spans="9:15" ht="10.5" customHeight="1">
      <c r="I413" s="115"/>
      <c r="O413" s="115"/>
    </row>
    <row r="414" spans="9:15" ht="10.5" customHeight="1">
      <c r="I414" s="115"/>
      <c r="O414" s="115"/>
    </row>
    <row r="415" spans="9:15" ht="10.5" customHeight="1">
      <c r="I415" s="115"/>
      <c r="O415" s="115"/>
    </row>
    <row r="416" spans="9:15" ht="10.5" customHeight="1">
      <c r="I416" s="115"/>
      <c r="O416" s="115"/>
    </row>
    <row r="417" spans="9:15" ht="10.5" customHeight="1">
      <c r="I417" s="115"/>
      <c r="O417" s="115"/>
    </row>
    <row r="418" spans="9:15" ht="10.5" customHeight="1">
      <c r="I418" s="115"/>
      <c r="O418" s="115"/>
    </row>
    <row r="419" spans="9:15" ht="10.5" customHeight="1">
      <c r="I419" s="115"/>
      <c r="O419" s="115"/>
    </row>
    <row r="420" spans="9:15" ht="10.5" customHeight="1">
      <c r="I420" s="115"/>
      <c r="O420" s="115"/>
    </row>
    <row r="421" spans="9:15" ht="10.5" customHeight="1">
      <c r="I421" s="115"/>
      <c r="O421" s="115"/>
    </row>
    <row r="422" spans="9:15" ht="10.5" customHeight="1">
      <c r="I422" s="115"/>
      <c r="O422" s="115"/>
    </row>
    <row r="423" spans="9:15" ht="10.5" customHeight="1">
      <c r="I423" s="115"/>
      <c r="O423" s="115"/>
    </row>
    <row r="424" spans="9:15" ht="10.5" customHeight="1">
      <c r="I424" s="115"/>
      <c r="O424" s="115"/>
    </row>
    <row r="425" spans="9:15" ht="10.5" customHeight="1">
      <c r="I425" s="115"/>
      <c r="O425" s="115"/>
    </row>
    <row r="426" spans="9:15" ht="10.5" customHeight="1">
      <c r="I426" s="115"/>
      <c r="O426" s="115"/>
    </row>
    <row r="427" spans="9:15" ht="10.5" customHeight="1">
      <c r="I427" s="115"/>
      <c r="O427" s="115"/>
    </row>
    <row r="428" spans="9:15" ht="10.5" customHeight="1">
      <c r="I428" s="115"/>
      <c r="O428" s="115"/>
    </row>
    <row r="429" spans="9:15" ht="10.5" customHeight="1">
      <c r="I429" s="115"/>
      <c r="O429" s="115"/>
    </row>
    <row r="430" spans="9:15" ht="10.5" customHeight="1">
      <c r="I430" s="115"/>
      <c r="O430" s="115"/>
    </row>
    <row r="431" spans="9:15" ht="10.5" customHeight="1">
      <c r="I431" s="115"/>
      <c r="O431" s="115"/>
    </row>
    <row r="432" spans="9:15" ht="10.5" customHeight="1">
      <c r="I432" s="115"/>
      <c r="O432" s="115"/>
    </row>
    <row r="433" spans="9:15" ht="10.5" customHeight="1">
      <c r="I433" s="115"/>
      <c r="O433" s="115"/>
    </row>
    <row r="434" spans="9:15" ht="10.5" customHeight="1">
      <c r="I434" s="115"/>
      <c r="O434" s="115"/>
    </row>
    <row r="435" spans="9:15" ht="10.5" customHeight="1">
      <c r="I435" s="115"/>
      <c r="O435" s="115"/>
    </row>
    <row r="436" spans="9:15" ht="10.5" customHeight="1">
      <c r="I436" s="115"/>
      <c r="O436" s="115"/>
    </row>
    <row r="437" spans="9:15" ht="10.5" customHeight="1">
      <c r="I437" s="115"/>
      <c r="O437" s="115"/>
    </row>
    <row r="438" spans="9:15" ht="10.5" customHeight="1">
      <c r="I438" s="115"/>
      <c r="O438" s="115"/>
    </row>
    <row r="439" spans="9:15" ht="10.5" customHeight="1">
      <c r="I439" s="115"/>
      <c r="O439" s="115"/>
    </row>
    <row r="440" spans="9:15" ht="10.5" customHeight="1">
      <c r="I440" s="115"/>
      <c r="O440" s="115"/>
    </row>
    <row r="441" spans="9:15" ht="10.5" customHeight="1">
      <c r="I441" s="115"/>
      <c r="O441" s="115"/>
    </row>
    <row r="442" spans="9:15" ht="10.5" customHeight="1">
      <c r="I442" s="115"/>
      <c r="O442" s="115"/>
    </row>
    <row r="443" spans="9:15" ht="10.5" customHeight="1">
      <c r="I443" s="115"/>
      <c r="O443" s="115"/>
    </row>
    <row r="444" spans="9:15" ht="10.5" customHeight="1">
      <c r="I444" s="115"/>
      <c r="O444" s="115"/>
    </row>
    <row r="445" spans="9:15" ht="10.5" customHeight="1">
      <c r="I445" s="115"/>
      <c r="O445" s="115"/>
    </row>
    <row r="446" spans="9:15" ht="10.5" customHeight="1">
      <c r="I446" s="115"/>
      <c r="O446" s="115"/>
    </row>
    <row r="447" spans="9:15" ht="10.5" customHeight="1">
      <c r="I447" s="115"/>
      <c r="O447" s="115"/>
    </row>
    <row r="448" spans="9:15" ht="10.5" customHeight="1">
      <c r="I448" s="115"/>
      <c r="O448" s="115"/>
    </row>
    <row r="449" spans="9:15" ht="10.5" customHeight="1">
      <c r="I449" s="115"/>
      <c r="O449" s="115"/>
    </row>
    <row r="450" spans="9:15" ht="10.5" customHeight="1">
      <c r="I450" s="115"/>
      <c r="O450" s="115"/>
    </row>
    <row r="451" spans="9:15" ht="10.5" customHeight="1">
      <c r="I451" s="115"/>
      <c r="O451" s="115"/>
    </row>
    <row r="452" spans="9:15" ht="10.5" customHeight="1">
      <c r="I452" s="115"/>
      <c r="O452" s="115"/>
    </row>
    <row r="453" spans="9:15" ht="10.5" customHeight="1">
      <c r="I453" s="115"/>
      <c r="O453" s="115"/>
    </row>
    <row r="454" spans="9:15" ht="10.5" customHeight="1">
      <c r="I454" s="115"/>
      <c r="O454" s="115"/>
    </row>
    <row r="455" spans="9:15" ht="10.5" customHeight="1">
      <c r="I455" s="115"/>
      <c r="O455" s="115"/>
    </row>
    <row r="456" spans="9:15" ht="10.5" customHeight="1">
      <c r="I456" s="115"/>
      <c r="O456" s="115"/>
    </row>
    <row r="457" spans="9:15" ht="10.5" customHeight="1">
      <c r="I457" s="115"/>
      <c r="O457" s="115"/>
    </row>
    <row r="458" spans="9:15" ht="10.5" customHeight="1">
      <c r="I458" s="115"/>
      <c r="O458" s="115"/>
    </row>
    <row r="459" spans="9:15" ht="10.5" customHeight="1">
      <c r="I459" s="115"/>
      <c r="O459" s="115"/>
    </row>
    <row r="460" spans="9:15" ht="10.5" customHeight="1">
      <c r="I460" s="115"/>
      <c r="O460" s="115"/>
    </row>
    <row r="461" spans="9:15" ht="10.5" customHeight="1">
      <c r="I461" s="115"/>
      <c r="O461" s="115"/>
    </row>
    <row r="462" spans="9:15" ht="10.5" customHeight="1">
      <c r="I462" s="115"/>
      <c r="O462" s="115"/>
    </row>
    <row r="463" spans="9:15" ht="10.5" customHeight="1">
      <c r="I463" s="115"/>
      <c r="O463" s="115"/>
    </row>
    <row r="464" spans="9:15" ht="10.5" customHeight="1">
      <c r="I464" s="115"/>
      <c r="O464" s="115"/>
    </row>
    <row r="465" spans="9:15" ht="10.5" customHeight="1">
      <c r="I465" s="115"/>
      <c r="O465" s="115"/>
    </row>
    <row r="466" spans="9:15" ht="10.5" customHeight="1">
      <c r="I466" s="115"/>
      <c r="O466" s="115"/>
    </row>
    <row r="467" spans="9:15" ht="10.5" customHeight="1">
      <c r="I467" s="115"/>
      <c r="O467" s="115"/>
    </row>
    <row r="468" spans="9:15" ht="10.5" customHeight="1">
      <c r="I468" s="115"/>
      <c r="O468" s="115"/>
    </row>
    <row r="469" spans="9:15" ht="10.5" customHeight="1">
      <c r="I469" s="115"/>
      <c r="O469" s="115"/>
    </row>
    <row r="470" spans="9:15" ht="10.5" customHeight="1">
      <c r="I470" s="115"/>
      <c r="O470" s="115"/>
    </row>
    <row r="471" spans="9:15" ht="10.5" customHeight="1">
      <c r="I471" s="115"/>
      <c r="O471" s="115"/>
    </row>
    <row r="472" spans="9:15" ht="10.5" customHeight="1">
      <c r="I472" s="115"/>
      <c r="O472" s="115"/>
    </row>
    <row r="473" spans="9:15" ht="10.5" customHeight="1">
      <c r="I473" s="115"/>
      <c r="O473" s="115"/>
    </row>
    <row r="474" spans="9:15" ht="10.5" customHeight="1">
      <c r="I474" s="115"/>
      <c r="O474" s="115"/>
    </row>
    <row r="475" spans="9:15" ht="10.5" customHeight="1">
      <c r="I475" s="115"/>
      <c r="O475" s="115"/>
    </row>
    <row r="476" spans="9:15" ht="10.5" customHeight="1">
      <c r="I476" s="115"/>
      <c r="O476" s="115"/>
    </row>
    <row r="477" spans="9:15" ht="10.5" customHeight="1">
      <c r="I477" s="115"/>
      <c r="O477" s="115"/>
    </row>
    <row r="478" spans="9:15" ht="10.5" customHeight="1">
      <c r="I478" s="115"/>
      <c r="O478" s="115"/>
    </row>
    <row r="479" spans="9:15" ht="10.5" customHeight="1">
      <c r="I479" s="115"/>
      <c r="O479" s="115"/>
    </row>
    <row r="480" spans="9:15" ht="10.5" customHeight="1">
      <c r="I480" s="115"/>
      <c r="O480" s="115"/>
    </row>
    <row r="481" spans="9:15" ht="10.5" customHeight="1">
      <c r="I481" s="115"/>
      <c r="O481" s="115"/>
    </row>
    <row r="482" spans="9:15" ht="10.5" customHeight="1">
      <c r="I482" s="115"/>
      <c r="O482" s="115"/>
    </row>
    <row r="483" spans="9:15" ht="10.5" customHeight="1">
      <c r="I483" s="115"/>
      <c r="O483" s="115"/>
    </row>
    <row r="484" spans="9:15" ht="10.5" customHeight="1">
      <c r="I484" s="115"/>
      <c r="O484" s="115"/>
    </row>
    <row r="485" spans="9:15" ht="10.5" customHeight="1">
      <c r="I485" s="115"/>
      <c r="O485" s="115"/>
    </row>
    <row r="486" spans="9:15" ht="10.5" customHeight="1">
      <c r="I486" s="115"/>
      <c r="O486" s="115"/>
    </row>
    <row r="487" spans="9:15" ht="10.5" customHeight="1">
      <c r="I487" s="115"/>
      <c r="O487" s="115"/>
    </row>
    <row r="488" spans="9:15" ht="10.5" customHeight="1">
      <c r="I488" s="115"/>
      <c r="O488" s="115"/>
    </row>
    <row r="489" spans="9:15" ht="10.5" customHeight="1">
      <c r="I489" s="115"/>
      <c r="O489" s="115"/>
    </row>
    <row r="490" spans="9:15" ht="10.5" customHeight="1">
      <c r="I490" s="115"/>
      <c r="O490" s="115"/>
    </row>
    <row r="491" spans="9:15" ht="10.5" customHeight="1">
      <c r="I491" s="115"/>
      <c r="O491" s="115"/>
    </row>
    <row r="492" spans="9:15" ht="10.5" customHeight="1">
      <c r="I492" s="115"/>
      <c r="O492" s="115"/>
    </row>
    <row r="493" spans="9:15" ht="10.5" customHeight="1">
      <c r="I493" s="115"/>
      <c r="O493" s="115"/>
    </row>
    <row r="494" spans="9:15" ht="10.5" customHeight="1">
      <c r="I494" s="115"/>
      <c r="O494" s="115"/>
    </row>
    <row r="495" spans="9:15" ht="10.5" customHeight="1">
      <c r="I495" s="115"/>
      <c r="O495" s="115"/>
    </row>
    <row r="496" spans="9:15" ht="10.5" customHeight="1">
      <c r="I496" s="115"/>
      <c r="O496" s="115"/>
    </row>
    <row r="497" spans="9:15" ht="10.5" customHeight="1">
      <c r="I497" s="115"/>
      <c r="O497" s="115"/>
    </row>
    <row r="498" spans="9:15" ht="10.5" customHeight="1">
      <c r="I498" s="115"/>
      <c r="O498" s="115"/>
    </row>
    <row r="499" spans="9:15" ht="10.5" customHeight="1">
      <c r="I499" s="115"/>
      <c r="O499" s="115"/>
    </row>
    <row r="500" spans="9:15" ht="10.5" customHeight="1">
      <c r="I500" s="115"/>
      <c r="O500" s="115"/>
    </row>
    <row r="501" spans="9:15" ht="10.5" customHeight="1">
      <c r="I501" s="115"/>
      <c r="O501" s="115"/>
    </row>
    <row r="502" spans="9:15" ht="10.5" customHeight="1">
      <c r="I502" s="115"/>
      <c r="O502" s="115"/>
    </row>
    <row r="503" spans="9:15" ht="10.5" customHeight="1">
      <c r="I503" s="115"/>
      <c r="O503" s="115"/>
    </row>
    <row r="504" spans="9:15" ht="10.5" customHeight="1">
      <c r="I504" s="115"/>
      <c r="O504" s="115"/>
    </row>
    <row r="505" spans="9:15" ht="10.5" customHeight="1">
      <c r="I505" s="115"/>
      <c r="O505" s="115"/>
    </row>
    <row r="506" spans="9:15" ht="10.5" customHeight="1">
      <c r="I506" s="115"/>
      <c r="O506" s="115"/>
    </row>
    <row r="507" spans="9:15" ht="10.5" customHeight="1">
      <c r="I507" s="115"/>
      <c r="O507" s="115"/>
    </row>
    <row r="508" spans="9:15" ht="10.5" customHeight="1">
      <c r="I508" s="115"/>
      <c r="O508" s="115"/>
    </row>
    <row r="509" spans="9:15" ht="10.5" customHeight="1">
      <c r="I509" s="115"/>
      <c r="O509" s="115"/>
    </row>
    <row r="510" spans="9:15" ht="10.5" customHeight="1">
      <c r="I510" s="115"/>
      <c r="O510" s="115"/>
    </row>
    <row r="511" spans="9:15" ht="10.5" customHeight="1">
      <c r="I511" s="115"/>
      <c r="O511" s="115"/>
    </row>
    <row r="512" spans="9:15" ht="10.5" customHeight="1">
      <c r="I512" s="115"/>
      <c r="O512" s="115"/>
    </row>
    <row r="513" spans="9:15" ht="10.5" customHeight="1">
      <c r="I513" s="115"/>
      <c r="O513" s="115"/>
    </row>
    <row r="514" spans="9:15" ht="10.5" customHeight="1">
      <c r="I514" s="115"/>
      <c r="O514" s="115"/>
    </row>
    <row r="515" spans="9:15" ht="10.5" customHeight="1">
      <c r="I515" s="115"/>
      <c r="O515" s="115"/>
    </row>
    <row r="516" spans="9:15" ht="10.5" customHeight="1">
      <c r="I516" s="115"/>
      <c r="O516" s="115"/>
    </row>
    <row r="517" spans="9:15" ht="10.5" customHeight="1">
      <c r="I517" s="115"/>
      <c r="O517" s="115"/>
    </row>
    <row r="518" spans="9:15" ht="10.5" customHeight="1">
      <c r="I518" s="115"/>
      <c r="O518" s="115"/>
    </row>
    <row r="519" spans="9:15" ht="10.5" customHeight="1">
      <c r="I519" s="115"/>
      <c r="O519" s="115"/>
    </row>
    <row r="520" spans="9:15" ht="10.5" customHeight="1">
      <c r="I520" s="115"/>
      <c r="O520" s="115"/>
    </row>
    <row r="521" spans="9:15" ht="10.5" customHeight="1">
      <c r="I521" s="115"/>
      <c r="O521" s="115"/>
    </row>
    <row r="522" spans="9:15" ht="10.5" customHeight="1">
      <c r="I522" s="115"/>
      <c r="O522" s="115"/>
    </row>
    <row r="523" spans="9:15" ht="10.5" customHeight="1">
      <c r="I523" s="115"/>
      <c r="O523" s="115"/>
    </row>
    <row r="524" spans="9:15" ht="10.5" customHeight="1">
      <c r="I524" s="115"/>
      <c r="O524" s="115"/>
    </row>
    <row r="525" spans="9:15" ht="10.5" customHeight="1">
      <c r="I525" s="115"/>
      <c r="O525" s="115"/>
    </row>
    <row r="526" spans="9:15" ht="10.5" customHeight="1">
      <c r="I526" s="115"/>
      <c r="O526" s="115"/>
    </row>
    <row r="527" spans="9:15" ht="10.5" customHeight="1">
      <c r="I527" s="115"/>
      <c r="O527" s="115"/>
    </row>
    <row r="528" spans="9:15" ht="10.5" customHeight="1">
      <c r="I528" s="115"/>
      <c r="O528" s="115"/>
    </row>
    <row r="529" spans="9:15" ht="10.5" customHeight="1">
      <c r="I529" s="115"/>
      <c r="O529" s="115"/>
    </row>
    <row r="530" spans="9:15" ht="10.5" customHeight="1">
      <c r="I530" s="115"/>
      <c r="O530" s="115"/>
    </row>
    <row r="531" spans="9:15" ht="10.5" customHeight="1">
      <c r="I531" s="115"/>
      <c r="O531" s="115"/>
    </row>
    <row r="532" spans="9:15" ht="10.5" customHeight="1">
      <c r="I532" s="115"/>
      <c r="O532" s="115"/>
    </row>
    <row r="533" spans="9:15" ht="10.5" customHeight="1">
      <c r="I533" s="115"/>
      <c r="O533" s="115"/>
    </row>
    <row r="534" spans="9:15" ht="10.5" customHeight="1">
      <c r="I534" s="115"/>
      <c r="O534" s="115"/>
    </row>
    <row r="535" spans="9:15" ht="10.5" customHeight="1">
      <c r="I535" s="115"/>
      <c r="O535" s="115"/>
    </row>
    <row r="536" spans="9:15" ht="10.5" customHeight="1">
      <c r="I536" s="115"/>
      <c r="O536" s="115"/>
    </row>
    <row r="537" spans="9:15" ht="10.5" customHeight="1">
      <c r="I537" s="115"/>
      <c r="O537" s="115"/>
    </row>
    <row r="538" spans="9:15" ht="10.5" customHeight="1">
      <c r="I538" s="115"/>
      <c r="O538" s="115"/>
    </row>
    <row r="539" spans="9:15" ht="10.5" customHeight="1">
      <c r="I539" s="115"/>
      <c r="O539" s="115"/>
    </row>
    <row r="540" spans="9:15" ht="10.5" customHeight="1">
      <c r="I540" s="115"/>
      <c r="O540" s="115"/>
    </row>
    <row r="541" spans="9:15" ht="10.5" customHeight="1">
      <c r="I541" s="115"/>
      <c r="O541" s="115"/>
    </row>
    <row r="542" spans="9:15" ht="10.5" customHeight="1">
      <c r="I542" s="115"/>
      <c r="O542" s="115"/>
    </row>
    <row r="543" spans="9:15" ht="10.5" customHeight="1">
      <c r="I543" s="115"/>
      <c r="O543" s="115"/>
    </row>
    <row r="544" spans="9:15" ht="10.5" customHeight="1">
      <c r="I544" s="115"/>
      <c r="O544" s="115"/>
    </row>
    <row r="545" spans="9:15" ht="10.5" customHeight="1">
      <c r="I545" s="115"/>
      <c r="O545" s="115"/>
    </row>
    <row r="546" spans="9:15" ht="10.5" customHeight="1">
      <c r="I546" s="115"/>
      <c r="O546" s="115"/>
    </row>
    <row r="547" spans="9:15" ht="10.5" customHeight="1">
      <c r="I547" s="115"/>
      <c r="O547" s="115"/>
    </row>
    <row r="548" spans="9:15" ht="10.5" customHeight="1">
      <c r="I548" s="115"/>
      <c r="O548" s="115"/>
    </row>
    <row r="549" spans="9:15" ht="10.5" customHeight="1">
      <c r="I549" s="115"/>
      <c r="O549" s="115"/>
    </row>
    <row r="550" spans="9:15" ht="10.5" customHeight="1">
      <c r="I550" s="115"/>
      <c r="O550" s="115"/>
    </row>
    <row r="551" spans="9:15" ht="10.5" customHeight="1">
      <c r="I551" s="115"/>
      <c r="O551" s="115"/>
    </row>
    <row r="552" spans="9:15" ht="10.5" customHeight="1">
      <c r="I552" s="115"/>
      <c r="O552" s="115"/>
    </row>
    <row r="553" spans="9:15" ht="10.5" customHeight="1">
      <c r="I553" s="115"/>
      <c r="O553" s="115"/>
    </row>
    <row r="554" spans="9:15" ht="10.5" customHeight="1">
      <c r="I554" s="115"/>
      <c r="O554" s="115"/>
    </row>
    <row r="555" spans="9:15" ht="10.5" customHeight="1">
      <c r="I555" s="115"/>
      <c r="O555" s="115"/>
    </row>
    <row r="556" spans="9:15" ht="10.5" customHeight="1">
      <c r="I556" s="115"/>
      <c r="O556" s="115"/>
    </row>
    <row r="557" spans="9:15" ht="10.5" customHeight="1">
      <c r="I557" s="115"/>
      <c r="O557" s="115"/>
    </row>
    <row r="558" spans="9:15" ht="10.5" customHeight="1">
      <c r="I558" s="115"/>
      <c r="O558" s="115"/>
    </row>
    <row r="559" spans="9:15" ht="10.5" customHeight="1">
      <c r="I559" s="115"/>
      <c r="O559" s="115"/>
    </row>
    <row r="560" spans="9:15" ht="10.5" customHeight="1">
      <c r="I560" s="115"/>
      <c r="O560" s="115"/>
    </row>
    <row r="561" spans="9:15" ht="10.5" customHeight="1">
      <c r="I561" s="115"/>
      <c r="O561" s="115"/>
    </row>
    <row r="562" spans="9:15" ht="10.5" customHeight="1">
      <c r="I562" s="115"/>
      <c r="O562" s="115"/>
    </row>
    <row r="563" spans="9:15" ht="10.5" customHeight="1">
      <c r="I563" s="115"/>
      <c r="O563" s="115"/>
    </row>
    <row r="564" spans="9:15" ht="10.5" customHeight="1">
      <c r="I564" s="115"/>
      <c r="O564" s="115"/>
    </row>
    <row r="565" spans="9:15" ht="10.5" customHeight="1">
      <c r="I565" s="115"/>
      <c r="O565" s="115"/>
    </row>
    <row r="566" spans="9:15" ht="10.5" customHeight="1">
      <c r="I566" s="115"/>
      <c r="O566" s="115"/>
    </row>
    <row r="567" spans="9:15" ht="10.5" customHeight="1">
      <c r="I567" s="115"/>
      <c r="O567" s="115"/>
    </row>
    <row r="568" spans="9:15" ht="10.5" customHeight="1">
      <c r="I568" s="115"/>
      <c r="O568" s="115"/>
    </row>
    <row r="569" spans="9:15" ht="10.5" customHeight="1">
      <c r="I569" s="115"/>
      <c r="O569" s="115"/>
    </row>
    <row r="570" spans="9:15" ht="10.5" customHeight="1">
      <c r="I570" s="115"/>
      <c r="O570" s="115"/>
    </row>
    <row r="571" spans="9:15" ht="10.5" customHeight="1">
      <c r="I571" s="115"/>
      <c r="O571" s="115"/>
    </row>
    <row r="572" spans="9:15" ht="10.5" customHeight="1">
      <c r="I572" s="115"/>
      <c r="O572" s="115"/>
    </row>
    <row r="573" spans="9:15" ht="10.5" customHeight="1">
      <c r="I573" s="115"/>
      <c r="O573" s="115"/>
    </row>
    <row r="574" spans="9:15" ht="10.5" customHeight="1">
      <c r="I574" s="115"/>
      <c r="O574" s="115"/>
    </row>
    <row r="575" spans="9:15" ht="10.5" customHeight="1">
      <c r="I575" s="115"/>
      <c r="O575" s="115"/>
    </row>
    <row r="576" spans="9:15" ht="10.5" customHeight="1">
      <c r="I576" s="115"/>
      <c r="O576" s="115"/>
    </row>
    <row r="577" spans="9:15" ht="10.5" customHeight="1">
      <c r="I577" s="115"/>
      <c r="O577" s="115"/>
    </row>
    <row r="578" spans="9:15" ht="10.5" customHeight="1">
      <c r="I578" s="115"/>
      <c r="O578" s="115"/>
    </row>
    <row r="579" spans="9:15" ht="10.5" customHeight="1">
      <c r="I579" s="115"/>
      <c r="O579" s="115"/>
    </row>
    <row r="580" spans="9:15" ht="10.5" customHeight="1">
      <c r="I580" s="115"/>
      <c r="O580" s="115"/>
    </row>
    <row r="581" spans="9:15" ht="10.5" customHeight="1">
      <c r="I581" s="115"/>
      <c r="O581" s="115"/>
    </row>
    <row r="582" spans="9:15" ht="10.5" customHeight="1">
      <c r="I582" s="115"/>
      <c r="O582" s="115"/>
    </row>
    <row r="583" spans="9:15" ht="10.5" customHeight="1">
      <c r="I583" s="115"/>
      <c r="O583" s="115"/>
    </row>
    <row r="584" spans="9:15" ht="10.5" customHeight="1">
      <c r="I584" s="115"/>
      <c r="O584" s="115"/>
    </row>
    <row r="585" spans="9:15" ht="10.5" customHeight="1">
      <c r="I585" s="115"/>
      <c r="O585" s="115"/>
    </row>
    <row r="586" spans="9:15" ht="10.5" customHeight="1">
      <c r="I586" s="115"/>
      <c r="O586" s="115"/>
    </row>
    <row r="587" spans="9:15" ht="10.5" customHeight="1">
      <c r="I587" s="115"/>
      <c r="O587" s="115"/>
    </row>
    <row r="588" spans="9:15" ht="10.5" customHeight="1">
      <c r="I588" s="115"/>
      <c r="O588" s="115"/>
    </row>
    <row r="589" spans="9:15" ht="10.5" customHeight="1">
      <c r="I589" s="115"/>
      <c r="O589" s="115"/>
    </row>
    <row r="590" spans="9:15" ht="10.5" customHeight="1">
      <c r="I590" s="115"/>
      <c r="O590" s="115"/>
    </row>
    <row r="591" spans="9:15" ht="10.5" customHeight="1">
      <c r="I591" s="115"/>
      <c r="O591" s="115"/>
    </row>
    <row r="592" spans="9:15" ht="10.5" customHeight="1">
      <c r="I592" s="115"/>
      <c r="O592" s="115"/>
    </row>
    <row r="593" spans="9:15" ht="10.5" customHeight="1">
      <c r="I593" s="115"/>
      <c r="O593" s="115"/>
    </row>
    <row r="594" spans="9:15" ht="10.5" customHeight="1">
      <c r="I594" s="115"/>
      <c r="O594" s="115"/>
    </row>
    <row r="595" spans="9:15" ht="10.5" customHeight="1">
      <c r="I595" s="115"/>
      <c r="O595" s="115"/>
    </row>
    <row r="596" spans="9:15" ht="10.5" customHeight="1">
      <c r="I596" s="115"/>
      <c r="O596" s="115"/>
    </row>
    <row r="597" spans="9:15" ht="10.5" customHeight="1">
      <c r="I597" s="115"/>
      <c r="O597" s="115"/>
    </row>
    <row r="598" spans="9:15" ht="10.5" customHeight="1">
      <c r="I598" s="115"/>
      <c r="O598" s="115"/>
    </row>
    <row r="599" spans="9:15" ht="10.5" customHeight="1">
      <c r="I599" s="115"/>
      <c r="O599" s="115"/>
    </row>
    <row r="600" spans="9:15" ht="10.5" customHeight="1">
      <c r="I600" s="115"/>
      <c r="O600" s="115"/>
    </row>
    <row r="601" spans="9:15" ht="10.5" customHeight="1">
      <c r="I601" s="115"/>
      <c r="O601" s="115"/>
    </row>
    <row r="602" spans="9:15" ht="10.5" customHeight="1">
      <c r="I602" s="115"/>
      <c r="O602" s="115"/>
    </row>
    <row r="603" spans="9:15" ht="10.5" customHeight="1">
      <c r="I603" s="115"/>
      <c r="O603" s="115"/>
    </row>
    <row r="604" spans="9:15" ht="10.5" customHeight="1">
      <c r="I604" s="115"/>
      <c r="O604" s="115"/>
    </row>
    <row r="605" spans="9:15" ht="10.5" customHeight="1">
      <c r="I605" s="115"/>
      <c r="O605" s="115"/>
    </row>
    <row r="606" spans="9:15" ht="10.5" customHeight="1">
      <c r="I606" s="115"/>
      <c r="O606" s="115"/>
    </row>
    <row r="607" spans="9:15" ht="10.5" customHeight="1">
      <c r="I607" s="115"/>
      <c r="O607" s="115"/>
    </row>
    <row r="608" spans="9:15" ht="10.5" customHeight="1">
      <c r="I608" s="115"/>
      <c r="O608" s="115"/>
    </row>
    <row r="609" spans="9:15" ht="10.5" customHeight="1">
      <c r="I609" s="115"/>
      <c r="O609" s="115"/>
    </row>
    <row r="610" spans="9:15" ht="10.5" customHeight="1">
      <c r="I610" s="115"/>
      <c r="O610" s="115"/>
    </row>
    <row r="611" spans="9:15" ht="10.5" customHeight="1">
      <c r="I611" s="115"/>
      <c r="O611" s="115"/>
    </row>
    <row r="612" spans="9:15" ht="10.5" customHeight="1">
      <c r="I612" s="115"/>
      <c r="O612" s="115"/>
    </row>
    <row r="613" spans="9:15" ht="10.5" customHeight="1">
      <c r="I613" s="115"/>
      <c r="O613" s="115"/>
    </row>
    <row r="614" spans="9:15" ht="10.5" customHeight="1">
      <c r="I614" s="115"/>
      <c r="O614" s="115"/>
    </row>
    <row r="615" spans="9:15" ht="10.5" customHeight="1">
      <c r="I615" s="115"/>
      <c r="O615" s="115"/>
    </row>
    <row r="616" spans="9:15" ht="10.5" customHeight="1">
      <c r="I616" s="115"/>
      <c r="O616" s="115"/>
    </row>
    <row r="617" spans="9:15" ht="10.5" customHeight="1">
      <c r="I617" s="115"/>
      <c r="O617" s="115"/>
    </row>
    <row r="618" spans="9:15" ht="10.5" customHeight="1">
      <c r="I618" s="115"/>
      <c r="O618" s="115"/>
    </row>
    <row r="619" spans="9:15" ht="10.5" customHeight="1">
      <c r="I619" s="115"/>
      <c r="O619" s="115"/>
    </row>
    <row r="620" spans="9:15" ht="10.5" customHeight="1">
      <c r="I620" s="115"/>
      <c r="O620" s="115"/>
    </row>
    <row r="621" spans="9:15" ht="10.5" customHeight="1">
      <c r="I621" s="115"/>
      <c r="O621" s="115"/>
    </row>
    <row r="622" spans="9:15" ht="10.5" customHeight="1">
      <c r="I622" s="115"/>
      <c r="O622" s="115"/>
    </row>
    <row r="623" spans="9:15" ht="10.5" customHeight="1">
      <c r="I623" s="115"/>
      <c r="O623" s="115"/>
    </row>
    <row r="624" spans="9:15" ht="10.5" customHeight="1">
      <c r="I624" s="115"/>
      <c r="O624" s="115"/>
    </row>
    <row r="625" spans="9:15" ht="10.5" customHeight="1">
      <c r="I625" s="115"/>
      <c r="O625" s="115"/>
    </row>
    <row r="626" spans="9:15" ht="10.5" customHeight="1">
      <c r="I626" s="115"/>
      <c r="O626" s="115"/>
    </row>
    <row r="627" spans="9:15" ht="10.5" customHeight="1">
      <c r="I627" s="115"/>
      <c r="O627" s="115"/>
    </row>
    <row r="628" spans="9:15" ht="10.5" customHeight="1">
      <c r="I628" s="115"/>
      <c r="O628" s="115"/>
    </row>
    <row r="629" spans="9:15" ht="10.5" customHeight="1">
      <c r="I629" s="115"/>
      <c r="O629" s="115"/>
    </row>
    <row r="630" spans="9:15" ht="10.5" customHeight="1">
      <c r="I630" s="115"/>
      <c r="O630" s="115"/>
    </row>
    <row r="631" spans="9:15" ht="10.5" customHeight="1">
      <c r="I631" s="115"/>
      <c r="O631" s="115"/>
    </row>
    <row r="632" spans="9:15" ht="10.5" customHeight="1">
      <c r="I632" s="115"/>
      <c r="O632" s="115"/>
    </row>
    <row r="633" spans="9:15" ht="10.5" customHeight="1">
      <c r="I633" s="115"/>
      <c r="O633" s="115"/>
    </row>
    <row r="634" spans="9:15" ht="10.5" customHeight="1">
      <c r="I634" s="115"/>
      <c r="O634" s="115"/>
    </row>
    <row r="635" spans="9:15" ht="10.5" customHeight="1">
      <c r="I635" s="115"/>
      <c r="O635" s="115"/>
    </row>
    <row r="636" spans="9:15" ht="10.5" customHeight="1">
      <c r="I636" s="115"/>
      <c r="O636" s="115"/>
    </row>
    <row r="637" spans="9:15" ht="10.5" customHeight="1">
      <c r="I637" s="115"/>
      <c r="O637" s="115"/>
    </row>
    <row r="638" spans="9:15" ht="10.5" customHeight="1">
      <c r="I638" s="115"/>
      <c r="O638" s="115"/>
    </row>
    <row r="639" spans="9:15" ht="10.5" customHeight="1">
      <c r="I639" s="115"/>
      <c r="O639" s="115"/>
    </row>
    <row r="640" spans="9:15" ht="10.5" customHeight="1">
      <c r="I640" s="115"/>
      <c r="O640" s="115"/>
    </row>
    <row r="641" spans="9:15" ht="10.5" customHeight="1">
      <c r="I641" s="115"/>
      <c r="O641" s="115"/>
    </row>
    <row r="642" spans="9:15" ht="10.5" customHeight="1">
      <c r="I642" s="115"/>
      <c r="O642" s="115"/>
    </row>
    <row r="643" spans="9:15" ht="10.5" customHeight="1">
      <c r="I643" s="115"/>
      <c r="O643" s="115"/>
    </row>
    <row r="644" spans="9:15" ht="10.5" customHeight="1">
      <c r="I644" s="115"/>
      <c r="O644" s="115"/>
    </row>
    <row r="645" spans="9:15" ht="10.5" customHeight="1">
      <c r="I645" s="115"/>
      <c r="O645" s="115"/>
    </row>
    <row r="646" spans="9:15" ht="10.5" customHeight="1">
      <c r="I646" s="115"/>
      <c r="O646" s="115"/>
    </row>
    <row r="647" spans="9:15" ht="10.5" customHeight="1">
      <c r="I647" s="115"/>
      <c r="O647" s="115"/>
    </row>
    <row r="648" spans="9:15" ht="10.5" customHeight="1">
      <c r="I648" s="115"/>
      <c r="O648" s="115"/>
    </row>
    <row r="649" spans="9:15" ht="10.5" customHeight="1">
      <c r="I649" s="115"/>
      <c r="O649" s="115"/>
    </row>
    <row r="650" spans="9:15" ht="10.5" customHeight="1">
      <c r="I650" s="115"/>
      <c r="O650" s="115"/>
    </row>
    <row r="651" spans="9:15" ht="10.5" customHeight="1">
      <c r="I651" s="115"/>
      <c r="O651" s="115"/>
    </row>
    <row r="652" spans="9:15" ht="10.5" customHeight="1">
      <c r="I652" s="115"/>
      <c r="O652" s="115"/>
    </row>
    <row r="653" spans="9:15" ht="10.5" customHeight="1">
      <c r="I653" s="115"/>
      <c r="O653" s="115"/>
    </row>
    <row r="654" spans="9:15" ht="10.5" customHeight="1">
      <c r="I654" s="115"/>
      <c r="O654" s="115"/>
    </row>
    <row r="655" spans="9:15" ht="10.5" customHeight="1">
      <c r="I655" s="115"/>
      <c r="O655" s="115"/>
    </row>
    <row r="656" spans="9:15" ht="10.5" customHeight="1">
      <c r="I656" s="115"/>
      <c r="O656" s="115"/>
    </row>
    <row r="657" spans="9:15" ht="10.5" customHeight="1">
      <c r="I657" s="115"/>
      <c r="O657" s="115"/>
    </row>
    <row r="658" spans="9:15" ht="10.5" customHeight="1">
      <c r="I658" s="115"/>
      <c r="O658" s="115"/>
    </row>
    <row r="659" spans="9:15" ht="10.5" customHeight="1">
      <c r="I659" s="115"/>
      <c r="O659" s="115"/>
    </row>
    <row r="660" spans="9:15" ht="10.5" customHeight="1">
      <c r="I660" s="115"/>
      <c r="O660" s="115"/>
    </row>
    <row r="661" spans="9:15" ht="10.5" customHeight="1">
      <c r="I661" s="115"/>
      <c r="O661" s="115"/>
    </row>
    <row r="662" spans="9:15" ht="10.5" customHeight="1">
      <c r="I662" s="115"/>
      <c r="O662" s="115"/>
    </row>
    <row r="663" spans="9:15" ht="10.5" customHeight="1">
      <c r="I663" s="115"/>
      <c r="O663" s="115"/>
    </row>
    <row r="664" spans="9:15" ht="10.5" customHeight="1">
      <c r="I664" s="115"/>
      <c r="O664" s="115"/>
    </row>
    <row r="665" spans="9:15" ht="10.5" customHeight="1">
      <c r="I665" s="115"/>
      <c r="O665" s="115"/>
    </row>
    <row r="666" spans="9:15" ht="10.5" customHeight="1">
      <c r="I666" s="115"/>
      <c r="O666" s="115"/>
    </row>
    <row r="667" spans="9:15" ht="10.5" customHeight="1">
      <c r="I667" s="115"/>
      <c r="O667" s="115"/>
    </row>
    <row r="668" spans="9:15" ht="10.5" customHeight="1">
      <c r="I668" s="115"/>
      <c r="O668" s="115"/>
    </row>
    <row r="669" spans="9:15" ht="10.5" customHeight="1">
      <c r="I669" s="115"/>
      <c r="O669" s="115"/>
    </row>
    <row r="670" spans="9:15" ht="10.5" customHeight="1">
      <c r="I670" s="115"/>
      <c r="O670" s="115"/>
    </row>
    <row r="671" spans="9:15" ht="10.5" customHeight="1">
      <c r="I671" s="115"/>
      <c r="O671" s="115"/>
    </row>
    <row r="672" spans="9:15" ht="10.5" customHeight="1">
      <c r="I672" s="115"/>
      <c r="O672" s="115"/>
    </row>
    <row r="673" spans="9:15" ht="10.5" customHeight="1">
      <c r="I673" s="115"/>
      <c r="O673" s="115"/>
    </row>
    <row r="674" spans="9:15" ht="10.5" customHeight="1">
      <c r="I674" s="115"/>
      <c r="O674" s="115"/>
    </row>
    <row r="675" spans="9:15" ht="10.5" customHeight="1">
      <c r="I675" s="115"/>
      <c r="O675" s="115"/>
    </row>
    <row r="676" spans="9:15" ht="10.5" customHeight="1">
      <c r="I676" s="115"/>
      <c r="O676" s="115"/>
    </row>
    <row r="677" spans="9:15" ht="10.5" customHeight="1">
      <c r="I677" s="115"/>
      <c r="O677" s="115"/>
    </row>
    <row r="678" spans="9:15" ht="10.5" customHeight="1">
      <c r="I678" s="115"/>
      <c r="O678" s="115"/>
    </row>
    <row r="679" spans="9:15" ht="10.5" customHeight="1">
      <c r="I679" s="115"/>
      <c r="O679" s="115"/>
    </row>
    <row r="680" spans="9:15" ht="10.5" customHeight="1">
      <c r="I680" s="115"/>
      <c r="O680" s="115"/>
    </row>
    <row r="681" spans="9:15" ht="10.5" customHeight="1">
      <c r="I681" s="115"/>
      <c r="O681" s="115"/>
    </row>
    <row r="682" spans="9:15" ht="10.5" customHeight="1">
      <c r="I682" s="115"/>
      <c r="O682" s="115"/>
    </row>
    <row r="683" spans="9:15" ht="10.5" customHeight="1">
      <c r="I683" s="115"/>
      <c r="O683" s="115"/>
    </row>
    <row r="684" spans="9:15" ht="10.5" customHeight="1">
      <c r="I684" s="115"/>
      <c r="O684" s="115"/>
    </row>
    <row r="685" spans="9:15" ht="10.5" customHeight="1">
      <c r="I685" s="115"/>
      <c r="O685" s="115"/>
    </row>
    <row r="686" spans="9:15" ht="10.5" customHeight="1">
      <c r="I686" s="115"/>
      <c r="O686" s="115"/>
    </row>
    <row r="687" spans="9:15" ht="10.5" customHeight="1">
      <c r="I687" s="115"/>
      <c r="O687" s="115"/>
    </row>
    <row r="688" spans="9:15" ht="10.5" customHeight="1">
      <c r="I688" s="115"/>
      <c r="O688" s="115"/>
    </row>
    <row r="689" spans="9:15" ht="10.5" customHeight="1">
      <c r="I689" s="115"/>
      <c r="O689" s="115"/>
    </row>
    <row r="690" spans="9:15" ht="10.5" customHeight="1">
      <c r="I690" s="115"/>
      <c r="O690" s="115"/>
    </row>
    <row r="691" spans="9:15" ht="10.5" customHeight="1">
      <c r="I691" s="115"/>
      <c r="O691" s="115"/>
    </row>
    <row r="692" spans="9:15" ht="10.5" customHeight="1">
      <c r="I692" s="115"/>
      <c r="O692" s="115"/>
    </row>
    <row r="693" spans="9:15" ht="10.5" customHeight="1">
      <c r="I693" s="115"/>
      <c r="O693" s="115"/>
    </row>
    <row r="694" spans="9:15" ht="10.5" customHeight="1">
      <c r="I694" s="115"/>
      <c r="O694" s="115"/>
    </row>
    <row r="695" spans="9:15" ht="10.5" customHeight="1">
      <c r="I695" s="115"/>
      <c r="O695" s="115"/>
    </row>
    <row r="696" spans="9:15" ht="10.5" customHeight="1">
      <c r="I696" s="115"/>
      <c r="O696" s="115"/>
    </row>
    <row r="697" spans="9:15" ht="10.5" customHeight="1">
      <c r="I697" s="115"/>
      <c r="O697" s="115"/>
    </row>
    <row r="698" spans="9:15" ht="10.5" customHeight="1">
      <c r="I698" s="115"/>
      <c r="O698" s="115"/>
    </row>
    <row r="699" spans="9:15" ht="10.5" customHeight="1">
      <c r="I699" s="115"/>
      <c r="O699" s="115"/>
    </row>
    <row r="700" spans="9:15" ht="10.5" customHeight="1">
      <c r="I700" s="115"/>
      <c r="O700" s="115"/>
    </row>
    <row r="701" spans="9:15" ht="10.5" customHeight="1">
      <c r="I701" s="115"/>
      <c r="O701" s="115"/>
    </row>
    <row r="702" spans="9:15" ht="10.5" customHeight="1">
      <c r="I702" s="115"/>
      <c r="O702" s="115"/>
    </row>
    <row r="703" spans="9:15" ht="10.5" customHeight="1">
      <c r="I703" s="115"/>
      <c r="O703" s="115"/>
    </row>
    <row r="704" spans="9:15" ht="10.5" customHeight="1">
      <c r="I704" s="115"/>
      <c r="O704" s="115"/>
    </row>
    <row r="705" spans="9:15" ht="10.5" customHeight="1">
      <c r="I705" s="115"/>
      <c r="O705" s="115"/>
    </row>
    <row r="706" spans="9:15" ht="10.5" customHeight="1">
      <c r="I706" s="115"/>
      <c r="O706" s="115"/>
    </row>
    <row r="707" spans="9:15" ht="10.5" customHeight="1">
      <c r="I707" s="115"/>
      <c r="O707" s="115"/>
    </row>
    <row r="708" spans="9:15" ht="10.5" customHeight="1">
      <c r="I708" s="115"/>
      <c r="O708" s="115"/>
    </row>
    <row r="709" spans="9:15" ht="10.5" customHeight="1">
      <c r="I709" s="115"/>
      <c r="O709" s="115"/>
    </row>
    <row r="710" spans="9:15" ht="10.5" customHeight="1">
      <c r="I710" s="115"/>
      <c r="O710" s="115"/>
    </row>
    <row r="711" spans="9:15" ht="10.5" customHeight="1">
      <c r="I711" s="115"/>
      <c r="O711" s="115"/>
    </row>
    <row r="712" spans="9:15" ht="10.5" customHeight="1">
      <c r="I712" s="115"/>
      <c r="O712" s="115"/>
    </row>
    <row r="713" spans="9:15" ht="10.5" customHeight="1">
      <c r="I713" s="115"/>
      <c r="O713" s="115"/>
    </row>
    <row r="714" spans="9:15" ht="10.5" customHeight="1">
      <c r="I714" s="115"/>
      <c r="O714" s="115"/>
    </row>
    <row r="715" spans="9:15" ht="10.5" customHeight="1">
      <c r="I715" s="115"/>
      <c r="O715" s="115"/>
    </row>
    <row r="716" spans="9:15" ht="10.5" customHeight="1">
      <c r="I716" s="115"/>
      <c r="O716" s="115"/>
    </row>
    <row r="717" spans="9:15" ht="10.5" customHeight="1">
      <c r="I717" s="115"/>
      <c r="O717" s="115"/>
    </row>
    <row r="718" spans="9:15" ht="10.5" customHeight="1">
      <c r="I718" s="115"/>
      <c r="O718" s="115"/>
    </row>
    <row r="719" spans="9:15" ht="10.5" customHeight="1">
      <c r="I719" s="115"/>
      <c r="O719" s="115"/>
    </row>
    <row r="720" spans="9:15" ht="10.5" customHeight="1">
      <c r="I720" s="115"/>
      <c r="O720" s="115"/>
    </row>
    <row r="721" spans="9:15" ht="10.5" customHeight="1">
      <c r="I721" s="115"/>
      <c r="O721" s="115"/>
    </row>
    <row r="722" spans="9:15" ht="10.5" customHeight="1">
      <c r="I722" s="115"/>
      <c r="O722" s="115"/>
    </row>
    <row r="723" spans="9:15" ht="10.5" customHeight="1">
      <c r="I723" s="115"/>
      <c r="O723" s="115"/>
    </row>
    <row r="724" spans="9:15" ht="10.5" customHeight="1">
      <c r="I724" s="115"/>
      <c r="O724" s="115"/>
    </row>
    <row r="725" spans="9:15" ht="10.5" customHeight="1">
      <c r="I725" s="115"/>
      <c r="O725" s="115"/>
    </row>
    <row r="726" spans="9:15" ht="10.5" customHeight="1">
      <c r="I726" s="115"/>
      <c r="O726" s="115"/>
    </row>
    <row r="727" spans="9:15" ht="10.5" customHeight="1">
      <c r="I727" s="115"/>
      <c r="O727" s="115"/>
    </row>
    <row r="728" spans="9:15" ht="10.5" customHeight="1">
      <c r="I728" s="115"/>
      <c r="O728" s="115"/>
    </row>
    <row r="729" spans="9:15" ht="10.5" customHeight="1">
      <c r="I729" s="115"/>
      <c r="O729" s="115"/>
    </row>
    <row r="730" spans="9:15" ht="10.5" customHeight="1">
      <c r="I730" s="115"/>
      <c r="O730" s="115"/>
    </row>
    <row r="731" spans="9:15" ht="10.5" customHeight="1">
      <c r="I731" s="115"/>
      <c r="O731" s="115"/>
    </row>
    <row r="732" spans="9:15" ht="10.5" customHeight="1">
      <c r="I732" s="115"/>
      <c r="O732" s="115"/>
    </row>
    <row r="733" spans="9:15" ht="10.5" customHeight="1">
      <c r="I733" s="115"/>
      <c r="O733" s="115"/>
    </row>
    <row r="734" spans="9:15" ht="10.5" customHeight="1">
      <c r="I734" s="115"/>
      <c r="O734" s="115"/>
    </row>
    <row r="735" spans="9:15" ht="10.5" customHeight="1">
      <c r="I735" s="115"/>
      <c r="O735" s="115"/>
    </row>
    <row r="736" spans="9:15" ht="10.5" customHeight="1">
      <c r="I736" s="115"/>
      <c r="O736" s="115"/>
    </row>
    <row r="737" spans="9:15" ht="10.5" customHeight="1">
      <c r="I737" s="115"/>
      <c r="O737" s="115"/>
    </row>
    <row r="738" spans="9:15" ht="10.5" customHeight="1">
      <c r="I738" s="115"/>
      <c r="O738" s="115"/>
    </row>
    <row r="739" spans="9:15" ht="10.5" customHeight="1">
      <c r="I739" s="115"/>
      <c r="O739" s="115"/>
    </row>
    <row r="740" spans="9:15" ht="10.5" customHeight="1">
      <c r="I740" s="115"/>
      <c r="O740" s="115"/>
    </row>
    <row r="741" spans="9:15" ht="10.5" customHeight="1">
      <c r="I741" s="115"/>
      <c r="O741" s="115"/>
    </row>
    <row r="742" spans="9:15" ht="10.5" customHeight="1">
      <c r="I742" s="115"/>
      <c r="O742" s="115"/>
    </row>
    <row r="743" spans="9:15" ht="10.5" customHeight="1">
      <c r="I743" s="115"/>
      <c r="O743" s="115"/>
    </row>
    <row r="744" spans="9:15" ht="10.5" customHeight="1">
      <c r="I744" s="115"/>
      <c r="O744" s="115"/>
    </row>
    <row r="745" spans="9:15" ht="10.5" customHeight="1">
      <c r="I745" s="115"/>
      <c r="O745" s="115"/>
    </row>
    <row r="746" spans="9:15" ht="10.5" customHeight="1">
      <c r="I746" s="115"/>
      <c r="O746" s="115"/>
    </row>
    <row r="747" spans="9:15" ht="10.5" customHeight="1">
      <c r="I747" s="115"/>
      <c r="O747" s="115"/>
    </row>
    <row r="748" spans="9:15" ht="10.5" customHeight="1">
      <c r="I748" s="115"/>
      <c r="O748" s="115"/>
    </row>
    <row r="749" spans="9:15" ht="10.5" customHeight="1">
      <c r="I749" s="115"/>
      <c r="O749" s="115"/>
    </row>
    <row r="750" spans="9:15" ht="10.5" customHeight="1">
      <c r="I750" s="115"/>
      <c r="O750" s="115"/>
    </row>
    <row r="751" spans="9:15" ht="10.5" customHeight="1">
      <c r="I751" s="115"/>
      <c r="O751" s="115"/>
    </row>
    <row r="752" spans="9:15" ht="10.5" customHeight="1">
      <c r="I752" s="115"/>
      <c r="O752" s="115"/>
    </row>
    <row r="753" spans="9:15" ht="10.5" customHeight="1">
      <c r="I753" s="115"/>
      <c r="O753" s="115"/>
    </row>
    <row r="754" spans="9:15" ht="10.5" customHeight="1">
      <c r="I754" s="115"/>
      <c r="O754" s="115"/>
    </row>
    <row r="755" spans="9:15" ht="10.5" customHeight="1">
      <c r="I755" s="115"/>
      <c r="O755" s="115"/>
    </row>
    <row r="756" spans="9:15" ht="10.5" customHeight="1">
      <c r="I756" s="115"/>
      <c r="O756" s="115"/>
    </row>
    <row r="757" spans="9:15" ht="10.5" customHeight="1">
      <c r="I757" s="115"/>
      <c r="O757" s="115"/>
    </row>
    <row r="758" spans="9:15" ht="10.5" customHeight="1">
      <c r="I758" s="115"/>
      <c r="O758" s="115"/>
    </row>
    <row r="759" spans="9:15" ht="10.5" customHeight="1">
      <c r="I759" s="115"/>
      <c r="O759" s="115"/>
    </row>
    <row r="760" spans="9:15" ht="10.5" customHeight="1">
      <c r="I760" s="115"/>
      <c r="O760" s="115"/>
    </row>
    <row r="761" spans="9:15" ht="10.5" customHeight="1">
      <c r="I761" s="115"/>
      <c r="O761" s="115"/>
    </row>
    <row r="762" spans="9:15" ht="10.5" customHeight="1">
      <c r="I762" s="115"/>
      <c r="O762" s="115"/>
    </row>
    <row r="763" spans="9:15" ht="10.5" customHeight="1">
      <c r="I763" s="115"/>
      <c r="O763" s="115"/>
    </row>
    <row r="764" spans="9:15" ht="10.5" customHeight="1">
      <c r="I764" s="115"/>
      <c r="O764" s="115"/>
    </row>
    <row r="765" spans="9:15" ht="10.5" customHeight="1">
      <c r="I765" s="115"/>
      <c r="O765" s="115"/>
    </row>
    <row r="766" spans="9:15" ht="10.5" customHeight="1">
      <c r="I766" s="115"/>
      <c r="O766" s="115"/>
    </row>
    <row r="767" spans="9:15" ht="10.5" customHeight="1">
      <c r="I767" s="115"/>
      <c r="O767" s="115"/>
    </row>
    <row r="768" spans="9:15" ht="10.5" customHeight="1">
      <c r="I768" s="115"/>
      <c r="O768" s="115"/>
    </row>
    <row r="769" spans="9:15" ht="10.5" customHeight="1">
      <c r="I769" s="115"/>
      <c r="O769" s="115"/>
    </row>
    <row r="770" spans="9:15" ht="10.5" customHeight="1">
      <c r="I770" s="115"/>
      <c r="O770" s="115"/>
    </row>
    <row r="771" spans="9:15" ht="10.5" customHeight="1">
      <c r="I771" s="115"/>
      <c r="O771" s="115"/>
    </row>
    <row r="772" spans="9:15" ht="10.5" customHeight="1">
      <c r="I772" s="115"/>
      <c r="O772" s="115"/>
    </row>
    <row r="773" spans="9:15" ht="10.5" customHeight="1">
      <c r="I773" s="115"/>
      <c r="O773" s="115"/>
    </row>
    <row r="774" spans="9:15" ht="10.5" customHeight="1">
      <c r="I774" s="115"/>
      <c r="O774" s="115"/>
    </row>
    <row r="775" spans="9:15" ht="10.5" customHeight="1">
      <c r="I775" s="115"/>
      <c r="O775" s="115"/>
    </row>
    <row r="776" spans="9:15" ht="10.5" customHeight="1">
      <c r="I776" s="115"/>
      <c r="O776" s="115"/>
    </row>
    <row r="777" spans="9:15" ht="10.5" customHeight="1">
      <c r="I777" s="115"/>
      <c r="O777" s="115"/>
    </row>
    <row r="778" spans="9:15" ht="10.5" customHeight="1">
      <c r="I778" s="115"/>
      <c r="O778" s="115"/>
    </row>
    <row r="779" spans="9:15" ht="10.5" customHeight="1">
      <c r="I779" s="115"/>
      <c r="O779" s="115"/>
    </row>
    <row r="780" spans="9:15" ht="10.5" customHeight="1">
      <c r="I780" s="115"/>
      <c r="O780" s="115"/>
    </row>
    <row r="781" spans="9:15" ht="10.5" customHeight="1">
      <c r="I781" s="115"/>
      <c r="O781" s="115"/>
    </row>
    <row r="782" spans="9:15" ht="10.5" customHeight="1">
      <c r="I782" s="115"/>
      <c r="O782" s="115"/>
    </row>
    <row r="783" spans="9:15" ht="10.5" customHeight="1">
      <c r="I783" s="115"/>
      <c r="O783" s="115"/>
    </row>
    <row r="784" spans="9:15" ht="10.5" customHeight="1">
      <c r="I784" s="115"/>
      <c r="O784" s="115"/>
    </row>
    <row r="785" spans="9:15" ht="10.5" customHeight="1">
      <c r="I785" s="115"/>
      <c r="O785" s="115"/>
    </row>
    <row r="786" spans="9:15" ht="10.5" customHeight="1">
      <c r="I786" s="115"/>
      <c r="O786" s="115"/>
    </row>
    <row r="787" spans="9:15" ht="10.5" customHeight="1">
      <c r="I787" s="115"/>
      <c r="O787" s="115"/>
    </row>
    <row r="788" spans="9:15" ht="10.5" customHeight="1">
      <c r="I788" s="115"/>
      <c r="O788" s="115"/>
    </row>
    <row r="789" spans="9:15" ht="10.5" customHeight="1">
      <c r="I789" s="115"/>
      <c r="O789" s="115"/>
    </row>
    <row r="790" spans="9:15" ht="10.5" customHeight="1">
      <c r="I790" s="115"/>
      <c r="O790" s="115"/>
    </row>
    <row r="791" spans="9:15" ht="10.5" customHeight="1">
      <c r="I791" s="115"/>
      <c r="O791" s="115"/>
    </row>
    <row r="792" spans="9:15" ht="10.5" customHeight="1">
      <c r="I792" s="115"/>
      <c r="O792" s="115"/>
    </row>
    <row r="793" spans="9:15" ht="10.5" customHeight="1">
      <c r="I793" s="115"/>
      <c r="O793" s="115"/>
    </row>
    <row r="794" spans="9:15" ht="10.5" customHeight="1">
      <c r="I794" s="115"/>
      <c r="O794" s="115"/>
    </row>
    <row r="795" spans="9:15" ht="10.5" customHeight="1">
      <c r="I795" s="115"/>
      <c r="O795" s="115"/>
    </row>
    <row r="796" spans="9:15" ht="10.5" customHeight="1">
      <c r="I796" s="115"/>
      <c r="O796" s="115"/>
    </row>
    <row r="797" spans="9:15" ht="10.5" customHeight="1">
      <c r="I797" s="115"/>
      <c r="O797" s="115"/>
    </row>
    <row r="798" spans="9:15" ht="10.5" customHeight="1">
      <c r="I798" s="115"/>
      <c r="O798" s="115"/>
    </row>
    <row r="799" spans="9:15" ht="10.5" customHeight="1">
      <c r="I799" s="115"/>
      <c r="O799" s="115"/>
    </row>
    <row r="800" spans="9:15" ht="10.5" customHeight="1">
      <c r="I800" s="115"/>
      <c r="O800" s="115"/>
    </row>
    <row r="801" spans="9:15" ht="10.5" customHeight="1">
      <c r="I801" s="115"/>
      <c r="O801" s="115"/>
    </row>
    <row r="802" spans="9:15" ht="10.5" customHeight="1">
      <c r="I802" s="115"/>
      <c r="O802" s="115"/>
    </row>
    <row r="803" spans="9:15" ht="10.5" customHeight="1">
      <c r="I803" s="115"/>
      <c r="O803" s="115"/>
    </row>
    <row r="804" spans="9:15" ht="10.5" customHeight="1">
      <c r="I804" s="115"/>
      <c r="O804" s="115"/>
    </row>
    <row r="805" spans="9:15" ht="10.5" customHeight="1">
      <c r="I805" s="115"/>
      <c r="O805" s="115"/>
    </row>
    <row r="806" spans="9:15" ht="10.5" customHeight="1">
      <c r="I806" s="115"/>
      <c r="O806" s="115"/>
    </row>
    <row r="807" spans="9:15" ht="10.5" customHeight="1">
      <c r="I807" s="115"/>
      <c r="O807" s="115"/>
    </row>
    <row r="808" spans="9:15" ht="10.5" customHeight="1">
      <c r="I808" s="115"/>
      <c r="O808" s="115"/>
    </row>
    <row r="809" spans="9:15" ht="10.5" customHeight="1">
      <c r="I809" s="115"/>
      <c r="O809" s="115"/>
    </row>
    <row r="810" spans="9:15" ht="10.5" customHeight="1">
      <c r="I810" s="115"/>
      <c r="O810" s="115"/>
    </row>
    <row r="811" spans="9:15" ht="10.5" customHeight="1">
      <c r="I811" s="115"/>
      <c r="O811" s="115"/>
    </row>
    <row r="812" spans="9:15" ht="10.5" customHeight="1">
      <c r="I812" s="115"/>
      <c r="O812" s="115"/>
    </row>
    <row r="813" spans="9:15" ht="10.5" customHeight="1">
      <c r="I813" s="115"/>
      <c r="O813" s="115"/>
    </row>
    <row r="814" spans="9:15" ht="10.5" customHeight="1">
      <c r="I814" s="115"/>
      <c r="O814" s="115"/>
    </row>
    <row r="815" spans="9:15" ht="10.5" customHeight="1">
      <c r="I815" s="115"/>
      <c r="O815" s="115"/>
    </row>
    <row r="816" spans="9:15" ht="10.5" customHeight="1">
      <c r="I816" s="115"/>
      <c r="O816" s="115"/>
    </row>
    <row r="817" spans="9:15" ht="10.5" customHeight="1">
      <c r="I817" s="115"/>
      <c r="O817" s="115"/>
    </row>
    <row r="818" spans="9:15" ht="10.5" customHeight="1">
      <c r="I818" s="115"/>
      <c r="O818" s="115"/>
    </row>
    <row r="819" spans="9:15" ht="10.5" customHeight="1">
      <c r="I819" s="115"/>
      <c r="O819" s="115"/>
    </row>
    <row r="820" spans="9:15" ht="10.5" customHeight="1">
      <c r="I820" s="115"/>
      <c r="O820" s="115"/>
    </row>
    <row r="821" spans="9:15" ht="10.5" customHeight="1">
      <c r="I821" s="115"/>
      <c r="O821" s="115"/>
    </row>
    <row r="822" spans="9:15" ht="10.5" customHeight="1">
      <c r="I822" s="115"/>
      <c r="O822" s="115"/>
    </row>
    <row r="823" spans="9:15" ht="10.5" customHeight="1">
      <c r="I823" s="115"/>
      <c r="O823" s="115"/>
    </row>
    <row r="824" spans="9:15" ht="10.5" customHeight="1">
      <c r="I824" s="115"/>
      <c r="O824" s="115"/>
    </row>
    <row r="825" spans="9:15" ht="10.5" customHeight="1">
      <c r="I825" s="115"/>
      <c r="O825" s="115"/>
    </row>
    <row r="826" spans="9:15" ht="10.5" customHeight="1">
      <c r="I826" s="115"/>
      <c r="O826" s="115"/>
    </row>
    <row r="827" spans="9:15" ht="10.5" customHeight="1">
      <c r="I827" s="115"/>
      <c r="O827" s="115"/>
    </row>
    <row r="828" spans="9:15" ht="10.5" customHeight="1">
      <c r="I828" s="115"/>
      <c r="O828" s="115"/>
    </row>
    <row r="829" spans="9:15" ht="10.5" customHeight="1">
      <c r="I829" s="115"/>
      <c r="O829" s="115"/>
    </row>
    <row r="830" spans="9:15" ht="10.5" customHeight="1">
      <c r="I830" s="115"/>
      <c r="O830" s="115"/>
    </row>
    <row r="831" spans="9:15" ht="10.5" customHeight="1">
      <c r="I831" s="115"/>
      <c r="O831" s="115"/>
    </row>
    <row r="832" spans="9:15" ht="10.5" customHeight="1">
      <c r="I832" s="115"/>
      <c r="O832" s="115"/>
    </row>
    <row r="833" spans="9:15" ht="10.5" customHeight="1">
      <c r="I833" s="115"/>
      <c r="O833" s="115"/>
    </row>
    <row r="834" spans="9:15" ht="10.5" customHeight="1">
      <c r="I834" s="115"/>
      <c r="O834" s="115"/>
    </row>
    <row r="835" spans="9:15" ht="10.5" customHeight="1">
      <c r="I835" s="115"/>
      <c r="O835" s="115"/>
    </row>
    <row r="836" spans="9:15" ht="10.5" customHeight="1">
      <c r="I836" s="115"/>
      <c r="O836" s="115"/>
    </row>
    <row r="837" spans="9:15" ht="10.5" customHeight="1">
      <c r="I837" s="115"/>
      <c r="O837" s="115"/>
    </row>
    <row r="838" spans="9:15" ht="10.5" customHeight="1">
      <c r="I838" s="115"/>
      <c r="O838" s="115"/>
    </row>
    <row r="839" spans="9:15" ht="10.5" customHeight="1">
      <c r="I839" s="115"/>
      <c r="O839" s="115"/>
    </row>
    <row r="840" spans="9:15" ht="10.5" customHeight="1">
      <c r="I840" s="115"/>
      <c r="O840" s="115"/>
    </row>
    <row r="841" spans="9:15" ht="10.5" customHeight="1">
      <c r="I841" s="115"/>
      <c r="O841" s="115"/>
    </row>
    <row r="842" spans="9:15" ht="10.5" customHeight="1">
      <c r="I842" s="115"/>
      <c r="O842" s="115"/>
    </row>
    <row r="843" spans="9:15" ht="10.5" customHeight="1">
      <c r="I843" s="115"/>
      <c r="O843" s="115"/>
    </row>
    <row r="844" spans="9:15" ht="10.5" customHeight="1">
      <c r="I844" s="115"/>
      <c r="O844" s="115"/>
    </row>
    <row r="845" spans="9:15" ht="10.5" customHeight="1">
      <c r="I845" s="115"/>
      <c r="O845" s="115"/>
    </row>
    <row r="846" spans="9:15" ht="10.5" customHeight="1">
      <c r="I846" s="115"/>
      <c r="O846" s="115"/>
    </row>
    <row r="847" spans="9:15" ht="10.5" customHeight="1">
      <c r="I847" s="115"/>
      <c r="O847" s="115"/>
    </row>
    <row r="848" spans="9:15" ht="10.5" customHeight="1">
      <c r="I848" s="115"/>
      <c r="O848" s="115"/>
    </row>
    <row r="849" spans="9:15" ht="10.5" customHeight="1">
      <c r="I849" s="115"/>
      <c r="O849" s="115"/>
    </row>
    <row r="850" spans="9:15" ht="10.5" customHeight="1">
      <c r="I850" s="115"/>
      <c r="O850" s="115"/>
    </row>
    <row r="851" spans="9:15" ht="10.5" customHeight="1">
      <c r="I851" s="115"/>
      <c r="O851" s="115"/>
    </row>
    <row r="852" spans="9:15" ht="10.5" customHeight="1">
      <c r="I852" s="115"/>
      <c r="O852" s="115"/>
    </row>
    <row r="853" spans="9:15" ht="10.5" customHeight="1">
      <c r="I853" s="115"/>
      <c r="O853" s="115"/>
    </row>
    <row r="854" spans="9:15" ht="10.5" customHeight="1">
      <c r="I854" s="115"/>
      <c r="O854" s="115"/>
    </row>
    <row r="855" spans="9:15" ht="10.5" customHeight="1">
      <c r="I855" s="115"/>
      <c r="O855" s="115"/>
    </row>
    <row r="856" spans="9:15" ht="10.5" customHeight="1">
      <c r="I856" s="115"/>
      <c r="O856" s="115"/>
    </row>
    <row r="857" spans="9:15" ht="10.5" customHeight="1">
      <c r="I857" s="115"/>
      <c r="O857" s="115"/>
    </row>
    <row r="858" spans="9:15" ht="10.5" customHeight="1">
      <c r="I858" s="115"/>
      <c r="O858" s="115"/>
    </row>
    <row r="859" spans="9:15" ht="10.5" customHeight="1">
      <c r="I859" s="115"/>
      <c r="O859" s="115"/>
    </row>
    <row r="860" spans="9:15" ht="10.5" customHeight="1">
      <c r="I860" s="115"/>
      <c r="O860" s="115"/>
    </row>
    <row r="861" spans="9:15" ht="10.5" customHeight="1">
      <c r="I861" s="115"/>
      <c r="O861" s="115"/>
    </row>
    <row r="862" spans="9:15" ht="10.5" customHeight="1">
      <c r="I862" s="115"/>
      <c r="O862" s="115"/>
    </row>
    <row r="863" spans="9:15" ht="10.5" customHeight="1">
      <c r="I863" s="115"/>
      <c r="O863" s="115"/>
    </row>
    <row r="864" spans="9:15" ht="10.5" customHeight="1">
      <c r="I864" s="115"/>
      <c r="O864" s="115"/>
    </row>
    <row r="865" spans="9:15" ht="10.5" customHeight="1">
      <c r="I865" s="115"/>
      <c r="O865" s="115"/>
    </row>
    <row r="866" spans="9:15" ht="10.5" customHeight="1">
      <c r="I866" s="115"/>
      <c r="O866" s="115"/>
    </row>
    <row r="867" spans="9:15" ht="10.5" customHeight="1">
      <c r="I867" s="115"/>
      <c r="O867" s="115"/>
    </row>
    <row r="868" spans="9:15" ht="10.5" customHeight="1">
      <c r="I868" s="115"/>
      <c r="O868" s="115"/>
    </row>
    <row r="869" spans="9:15" ht="10.5" customHeight="1">
      <c r="I869" s="115"/>
      <c r="O869" s="115"/>
    </row>
    <row r="870" spans="9:15" ht="10.5" customHeight="1">
      <c r="I870" s="115"/>
      <c r="O870" s="115"/>
    </row>
    <row r="871" spans="9:15" ht="10.5" customHeight="1">
      <c r="I871" s="115"/>
      <c r="O871" s="115"/>
    </row>
    <row r="872" spans="9:15" ht="10.5" customHeight="1">
      <c r="I872" s="115"/>
      <c r="O872" s="115"/>
    </row>
    <row r="873" spans="9:15" ht="10.5" customHeight="1">
      <c r="I873" s="115"/>
      <c r="O873" s="115"/>
    </row>
    <row r="874" spans="9:15" ht="10.5" customHeight="1">
      <c r="I874" s="115"/>
      <c r="O874" s="115"/>
    </row>
    <row r="875" spans="9:15" ht="10.5" customHeight="1">
      <c r="I875" s="115"/>
      <c r="O875" s="115"/>
    </row>
    <row r="876" spans="9:15" ht="10.5" customHeight="1">
      <c r="I876" s="115"/>
      <c r="O876" s="115"/>
    </row>
    <row r="877" spans="9:15" ht="10.5" customHeight="1">
      <c r="I877" s="115"/>
      <c r="O877" s="115"/>
    </row>
    <row r="878" spans="9:15" ht="10.5" customHeight="1">
      <c r="I878" s="115"/>
      <c r="O878" s="115"/>
    </row>
    <row r="879" spans="9:15" ht="10.5" customHeight="1">
      <c r="I879" s="115"/>
      <c r="O879" s="115"/>
    </row>
    <row r="880" spans="9:15" ht="10.5" customHeight="1">
      <c r="I880" s="115"/>
      <c r="O880" s="115"/>
    </row>
    <row r="881" spans="9:15" ht="10.5" customHeight="1">
      <c r="I881" s="115"/>
      <c r="O881" s="115"/>
    </row>
    <row r="882" spans="9:15" ht="10.5" customHeight="1">
      <c r="I882" s="115"/>
      <c r="O882" s="115"/>
    </row>
    <row r="883" spans="9:15" ht="10.5" customHeight="1">
      <c r="I883" s="115"/>
      <c r="O883" s="115"/>
    </row>
    <row r="884" spans="9:15" ht="10.5" customHeight="1">
      <c r="I884" s="115"/>
      <c r="O884" s="115"/>
    </row>
  </sheetData>
  <sheetProtection selectLockedCells="1"/>
  <mergeCells count="40">
    <mergeCell ref="B319:E319"/>
    <mergeCell ref="J319:M319"/>
    <mergeCell ref="P319:S319"/>
    <mergeCell ref="P320:S320"/>
    <mergeCell ref="P389:S391"/>
    <mergeCell ref="J390:M391"/>
    <mergeCell ref="B240:E240"/>
    <mergeCell ref="J240:M240"/>
    <mergeCell ref="P240:S240"/>
    <mergeCell ref="B315:S315"/>
    <mergeCell ref="B317:E317"/>
    <mergeCell ref="J317:M317"/>
    <mergeCell ref="P317:S317"/>
    <mergeCell ref="B163:E163"/>
    <mergeCell ref="J163:M163"/>
    <mergeCell ref="P163:S163"/>
    <mergeCell ref="B236:S236"/>
    <mergeCell ref="B238:E238"/>
    <mergeCell ref="J238:M238"/>
    <mergeCell ref="P238:S238"/>
    <mergeCell ref="P86:S86"/>
    <mergeCell ref="J154:M156"/>
    <mergeCell ref="B159:S159"/>
    <mergeCell ref="B161:E161"/>
    <mergeCell ref="J161:M161"/>
    <mergeCell ref="P161:S161"/>
    <mergeCell ref="B81:S81"/>
    <mergeCell ref="B83:E83"/>
    <mergeCell ref="J83:M83"/>
    <mergeCell ref="P83:S83"/>
    <mergeCell ref="B85:E85"/>
    <mergeCell ref="J85:M85"/>
    <mergeCell ref="B7:E7"/>
    <mergeCell ref="J7:M7"/>
    <mergeCell ref="P7:S7"/>
    <mergeCell ref="D2:P2"/>
    <mergeCell ref="B3:S3"/>
    <mergeCell ref="B5:E5"/>
    <mergeCell ref="J5:M5"/>
    <mergeCell ref="P5:S5"/>
  </mergeCells>
  <pageMargins left="0.170625" right="0.151666666666667" top="0.30333333333333301" bottom="0.50239583333333304" header="0.25" footer="0.25"/>
  <pageSetup scale="78" orientation="portrait" r:id="rId1"/>
  <headerFooter>
    <oddFooter xml:space="preserve">&amp;L&amp;7Page &amp;P of &amp;N&amp;R&amp;7
</oddFooter>
  </headerFooter>
  <rowBreaks count="4" manualBreakCount="4">
    <brk id="77" min="1" max="18" man="1"/>
    <brk id="156" min="1" max="18" man="1"/>
    <brk id="233" min="1" max="18" man="1"/>
    <brk id="312" min="1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1"/>
  <sheetViews>
    <sheetView topLeftCell="A7" zoomScaleNormal="100" workbookViewId="0">
      <selection activeCell="K31" sqref="K31"/>
    </sheetView>
  </sheetViews>
  <sheetFormatPr defaultRowHeight="12.75"/>
  <cols>
    <col min="1" max="1" width="27.5703125" style="3" customWidth="1"/>
    <col min="2" max="2" width="3.85546875" style="3" customWidth="1"/>
    <col min="3" max="4" width="5.85546875" style="3" customWidth="1"/>
    <col min="5" max="5" width="9" style="86" customWidth="1"/>
    <col min="6" max="7" width="0.85546875" style="3" customWidth="1"/>
    <col min="8" max="8" width="27.85546875" style="3" customWidth="1"/>
    <col min="9" max="9" width="4.140625" style="3" customWidth="1"/>
    <col min="10" max="10" width="5.85546875" style="3" customWidth="1"/>
    <col min="11" max="11" width="5.7109375" style="3" customWidth="1"/>
    <col min="12" max="12" width="8" style="86" customWidth="1"/>
    <col min="13" max="16384" width="9.140625" style="3"/>
  </cols>
  <sheetData>
    <row r="1" spans="1:12" s="6" customFormat="1" ht="12">
      <c r="A1" s="7" t="s">
        <v>66</v>
      </c>
      <c r="E1" s="82"/>
      <c r="G1" s="7" t="s">
        <v>74</v>
      </c>
      <c r="J1" s="7" t="s">
        <v>75</v>
      </c>
      <c r="L1" s="82"/>
    </row>
    <row r="2" spans="1:12" ht="5.25" customHeight="1"/>
    <row r="3" spans="1:12" s="10" customFormat="1" ht="27.75">
      <c r="A3" s="306" t="s">
        <v>100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8"/>
    </row>
    <row r="4" spans="1:12" ht="5.25" customHeight="1"/>
    <row r="5" spans="1:12" ht="9.75" customHeight="1">
      <c r="A5" s="309" t="s">
        <v>248</v>
      </c>
      <c r="B5" s="309"/>
      <c r="C5" s="309"/>
      <c r="D5" s="309"/>
      <c r="E5" s="309"/>
      <c r="F5" s="22"/>
      <c r="H5" s="309" t="s">
        <v>248</v>
      </c>
      <c r="I5" s="309"/>
      <c r="J5" s="309"/>
      <c r="K5" s="309"/>
      <c r="L5" s="309"/>
    </row>
    <row r="6" spans="1:12" ht="8.25" customHeight="1">
      <c r="A6" s="309"/>
      <c r="B6" s="309"/>
      <c r="C6" s="309"/>
      <c r="D6" s="309"/>
      <c r="E6" s="309"/>
      <c r="F6" s="8"/>
      <c r="H6" s="309"/>
      <c r="I6" s="309"/>
      <c r="J6" s="309"/>
      <c r="K6" s="309"/>
      <c r="L6" s="309"/>
    </row>
    <row r="7" spans="1:12" ht="10.5" customHeight="1">
      <c r="A7" s="15" t="s">
        <v>79</v>
      </c>
      <c r="B7" s="16" t="s">
        <v>57</v>
      </c>
      <c r="C7" s="16" t="s">
        <v>76</v>
      </c>
      <c r="D7" s="16" t="s">
        <v>58</v>
      </c>
      <c r="E7" s="89" t="s">
        <v>59</v>
      </c>
      <c r="F7" s="22"/>
      <c r="H7" s="15" t="s">
        <v>79</v>
      </c>
      <c r="I7" s="16" t="s">
        <v>57</v>
      </c>
      <c r="J7" s="16" t="s">
        <v>76</v>
      </c>
      <c r="K7" s="16" t="s">
        <v>58</v>
      </c>
      <c r="L7" s="89" t="s">
        <v>59</v>
      </c>
    </row>
    <row r="8" spans="1:12" ht="9.75" customHeight="1">
      <c r="A8" s="310" t="s">
        <v>268</v>
      </c>
      <c r="B8" s="310"/>
      <c r="C8" s="310"/>
      <c r="D8" s="310"/>
      <c r="E8" s="310"/>
      <c r="F8" s="8"/>
      <c r="H8" s="36" t="s">
        <v>60</v>
      </c>
      <c r="I8" s="54"/>
      <c r="J8" s="54"/>
      <c r="K8" s="54"/>
      <c r="L8" s="94"/>
    </row>
    <row r="9" spans="1:12" ht="11.25" customHeight="1">
      <c r="A9" s="54" t="s">
        <v>63</v>
      </c>
      <c r="B9" s="54"/>
      <c r="C9" s="54"/>
      <c r="D9" s="54"/>
      <c r="E9" s="94"/>
      <c r="F9" s="8"/>
      <c r="H9" s="21" t="s">
        <v>38</v>
      </c>
      <c r="I9" s="81"/>
      <c r="J9" s="25">
        <v>204</v>
      </c>
      <c r="K9" s="25">
        <v>153</v>
      </c>
      <c r="L9" s="93">
        <f>SUM(K9*I9)</f>
        <v>0</v>
      </c>
    </row>
    <row r="10" spans="1:12" ht="11.25" customHeight="1">
      <c r="A10" s="21" t="s">
        <v>90</v>
      </c>
      <c r="B10" s="81"/>
      <c r="C10" s="25">
        <v>235</v>
      </c>
      <c r="D10" s="25">
        <v>176.25</v>
      </c>
      <c r="E10" s="93">
        <f>SUM(D10*B10)</f>
        <v>0</v>
      </c>
      <c r="F10" s="8"/>
      <c r="H10" s="26" t="s">
        <v>394</v>
      </c>
    </row>
    <row r="11" spans="1:12" ht="12.75" customHeight="1">
      <c r="A11" s="26" t="s">
        <v>392</v>
      </c>
      <c r="F11" s="8"/>
      <c r="H11" s="26" t="s">
        <v>334</v>
      </c>
    </row>
    <row r="12" spans="1:12" ht="12.75" customHeight="1">
      <c r="A12" s="26" t="s">
        <v>332</v>
      </c>
      <c r="F12" s="8"/>
      <c r="H12" s="26" t="s">
        <v>395</v>
      </c>
    </row>
    <row r="13" spans="1:12" ht="11.25" customHeight="1">
      <c r="A13" s="26" t="s">
        <v>393</v>
      </c>
      <c r="F13" s="8"/>
      <c r="H13" s="26" t="s">
        <v>396</v>
      </c>
    </row>
    <row r="14" spans="1:12" ht="11.25" customHeight="1">
      <c r="A14" s="26" t="s">
        <v>249</v>
      </c>
      <c r="F14" s="8"/>
      <c r="H14" s="26" t="s">
        <v>314</v>
      </c>
    </row>
    <row r="15" spans="1:12" ht="10.5" customHeight="1">
      <c r="A15" s="26" t="s">
        <v>333</v>
      </c>
      <c r="F15" s="8"/>
      <c r="H15" s="26" t="s">
        <v>397</v>
      </c>
      <c r="J15" s="25"/>
      <c r="K15" s="25"/>
    </row>
    <row r="16" spans="1:12" ht="10.5" customHeight="1">
      <c r="A16" s="26"/>
      <c r="F16" s="8"/>
    </row>
    <row r="17" spans="2:12" ht="10.5" customHeight="1">
      <c r="F17" s="8"/>
    </row>
    <row r="18" spans="2:12" ht="10.5" customHeight="1">
      <c r="F18" s="8"/>
      <c r="H18" s="36"/>
    </row>
    <row r="19" spans="2:12" ht="10.5" customHeight="1">
      <c r="F19" s="8"/>
      <c r="H19" s="21"/>
      <c r="I19" s="80"/>
      <c r="J19" s="44"/>
      <c r="K19" s="44"/>
    </row>
    <row r="20" spans="2:12" ht="10.5" customHeight="1">
      <c r="F20" s="8"/>
      <c r="H20" s="26"/>
      <c r="I20" s="26"/>
      <c r="J20" s="44"/>
      <c r="K20" s="44"/>
      <c r="L20" s="85"/>
    </row>
    <row r="21" spans="2:12" ht="10.5" customHeight="1">
      <c r="F21" s="8"/>
      <c r="H21" s="26"/>
      <c r="I21" s="26"/>
      <c r="J21" s="44"/>
      <c r="K21" s="44"/>
      <c r="L21" s="85"/>
    </row>
    <row r="22" spans="2:12" ht="11.25" customHeight="1">
      <c r="F22" s="8"/>
      <c r="H22" s="26"/>
      <c r="I22" s="26"/>
      <c r="J22" s="44"/>
      <c r="K22" s="44"/>
      <c r="L22" s="85"/>
    </row>
    <row r="23" spans="2:12" ht="10.5" customHeight="1">
      <c r="F23" s="8"/>
      <c r="H23" s="36"/>
    </row>
    <row r="24" spans="2:12" ht="10.5" customHeight="1">
      <c r="F24" s="8"/>
      <c r="H24" s="21"/>
      <c r="I24" s="80"/>
      <c r="J24" s="44"/>
      <c r="K24" s="44"/>
    </row>
    <row r="25" spans="2:12" ht="12" customHeight="1">
      <c r="F25" s="8"/>
      <c r="H25" s="26"/>
      <c r="I25" s="26"/>
      <c r="J25" s="44"/>
      <c r="K25" s="44"/>
      <c r="L25" s="85"/>
    </row>
    <row r="26" spans="2:12" ht="10.5" customHeight="1">
      <c r="B26" s="80"/>
      <c r="D26" s="44"/>
      <c r="E26" s="85"/>
      <c r="F26" s="8"/>
      <c r="H26" s="26"/>
      <c r="I26" s="26"/>
      <c r="J26" s="44"/>
      <c r="K26" s="44"/>
      <c r="L26" s="85"/>
    </row>
    <row r="27" spans="2:12" ht="10.5" customHeight="1">
      <c r="F27" s="8"/>
    </row>
    <row r="28" spans="2:12" ht="10.5" customHeight="1">
      <c r="F28" s="8"/>
      <c r="H28" s="36"/>
      <c r="I28" s="26"/>
      <c r="J28" s="26"/>
      <c r="K28" s="26"/>
      <c r="L28" s="85"/>
    </row>
    <row r="29" spans="2:12" ht="10.5" customHeight="1">
      <c r="F29" s="8"/>
      <c r="H29" s="21"/>
      <c r="I29" s="80"/>
      <c r="J29" s="44"/>
      <c r="K29" s="44"/>
    </row>
    <row r="30" spans="2:12" ht="10.5" customHeight="1">
      <c r="F30" s="8"/>
      <c r="H30" s="26"/>
      <c r="I30" s="26"/>
      <c r="J30" s="44"/>
      <c r="K30" s="44"/>
      <c r="L30" s="85"/>
    </row>
    <row r="31" spans="2:12" ht="10.5" customHeight="1">
      <c r="F31" s="8"/>
      <c r="H31" s="26"/>
      <c r="I31" s="26"/>
      <c r="J31" s="44"/>
      <c r="K31" s="44"/>
      <c r="L31" s="85"/>
    </row>
    <row r="32" spans="2:12" ht="10.5" customHeight="1">
      <c r="G32" s="9"/>
    </row>
    <row r="33" spans="1:7" ht="11.25" customHeight="1">
      <c r="G33" s="9"/>
    </row>
    <row r="34" spans="1:7" ht="10.5" customHeight="1">
      <c r="F34" s="8"/>
    </row>
    <row r="35" spans="1:7" ht="13.5" customHeight="1">
      <c r="F35" s="8"/>
    </row>
    <row r="36" spans="1:7" ht="11.25" customHeight="1">
      <c r="F36" s="8"/>
    </row>
    <row r="37" spans="1:7" ht="10.5" customHeight="1">
      <c r="A37" s="26"/>
      <c r="B37" s="26"/>
      <c r="C37" s="26"/>
      <c r="D37" s="26"/>
      <c r="E37" s="85"/>
      <c r="F37" s="8"/>
    </row>
    <row r="38" spans="1:7" ht="11.25" customHeight="1">
      <c r="F38" s="22"/>
    </row>
    <row r="39" spans="1:7" ht="12.75" customHeight="1">
      <c r="F39" s="75"/>
    </row>
    <row r="40" spans="1:7" ht="10.5" customHeight="1">
      <c r="F40" s="75"/>
    </row>
    <row r="41" spans="1:7" ht="10.5" customHeight="1">
      <c r="A41" s="26"/>
      <c r="B41" s="26"/>
      <c r="C41" s="26"/>
      <c r="D41" s="26"/>
      <c r="E41" s="85"/>
      <c r="F41" s="22"/>
    </row>
    <row r="42" spans="1:7" ht="9.75" customHeight="1">
      <c r="A42" s="26"/>
      <c r="B42" s="26"/>
      <c r="C42" s="26"/>
      <c r="D42" s="26"/>
      <c r="E42" s="85"/>
      <c r="F42" s="22"/>
    </row>
    <row r="43" spans="1:7" ht="12" customHeight="1">
      <c r="F43" s="22"/>
    </row>
    <row r="44" spans="1:7" ht="11.25" customHeight="1">
      <c r="F44" s="22"/>
    </row>
    <row r="45" spans="1:7" ht="10.5" customHeight="1">
      <c r="F45" s="22"/>
    </row>
    <row r="46" spans="1:7" ht="11.25" customHeight="1">
      <c r="F46" s="23"/>
    </row>
    <row r="47" spans="1:7" ht="11.25" customHeight="1">
      <c r="F47" s="23"/>
    </row>
    <row r="48" spans="1:7" ht="12" customHeight="1">
      <c r="F48" s="8"/>
    </row>
    <row r="49" spans="6:7" ht="10.5" customHeight="1">
      <c r="F49" s="8"/>
    </row>
    <row r="50" spans="6:7" ht="10.5" customHeight="1">
      <c r="F50" s="23"/>
      <c r="G50" s="24"/>
    </row>
    <row r="51" spans="6:7" ht="12" customHeight="1">
      <c r="F51" s="23"/>
    </row>
    <row r="52" spans="6:7" ht="10.5" customHeight="1">
      <c r="F52" s="23"/>
    </row>
    <row r="53" spans="6:7" ht="10.5" customHeight="1">
      <c r="F53" s="23"/>
      <c r="G53" s="46"/>
    </row>
    <row r="54" spans="6:7" ht="10.5" customHeight="1">
      <c r="G54" s="9"/>
    </row>
    <row r="55" spans="6:7" ht="10.5" customHeight="1">
      <c r="G55" s="9"/>
    </row>
    <row r="56" spans="6:7" ht="11.25" customHeight="1">
      <c r="G56" s="9"/>
    </row>
    <row r="57" spans="6:7" ht="10.5" customHeight="1">
      <c r="F57" s="23"/>
    </row>
    <row r="58" spans="6:7" ht="10.5" customHeight="1">
      <c r="F58" s="23"/>
    </row>
    <row r="59" spans="6:7" ht="10.5" customHeight="1">
      <c r="F59" s="23"/>
    </row>
    <row r="60" spans="6:7" ht="10.5" customHeight="1">
      <c r="F60" s="23"/>
    </row>
    <row r="61" spans="6:7" ht="10.5" customHeight="1">
      <c r="F61" s="23"/>
    </row>
    <row r="62" spans="6:7" ht="10.5" customHeight="1">
      <c r="F62" s="23"/>
    </row>
    <row r="63" spans="6:7" ht="10.5" customHeight="1">
      <c r="F63" s="23"/>
    </row>
    <row r="64" spans="6:7" ht="10.5" customHeight="1">
      <c r="G64" s="9"/>
    </row>
    <row r="65" spans="1:12" ht="10.5" customHeight="1">
      <c r="G65" s="9"/>
    </row>
    <row r="66" spans="1:12" ht="10.5" customHeight="1">
      <c r="G66" s="9"/>
    </row>
    <row r="67" spans="1:12" ht="10.5" customHeight="1">
      <c r="E67" s="85">
        <f>SUM(E8:E66)</f>
        <v>0</v>
      </c>
      <c r="G67" s="9"/>
    </row>
    <row r="68" spans="1:12" ht="10.5" customHeight="1">
      <c r="F68" s="34" t="s">
        <v>267</v>
      </c>
      <c r="G68" s="34"/>
      <c r="L68" s="86">
        <f>SUM(L8:L67)</f>
        <v>0</v>
      </c>
    </row>
    <row r="69" spans="1:12" ht="10.5" customHeight="1">
      <c r="F69" s="34" t="s">
        <v>123</v>
      </c>
      <c r="G69" s="34"/>
      <c r="H69" s="21" t="s">
        <v>265</v>
      </c>
      <c r="L69" s="95">
        <f>SUM(E67,L68)</f>
        <v>0</v>
      </c>
    </row>
    <row r="70" spans="1:12" ht="10.5" customHeight="1">
      <c r="H70" s="34"/>
      <c r="I70" s="34"/>
      <c r="J70" s="34"/>
      <c r="K70" s="34"/>
      <c r="L70" s="96"/>
    </row>
    <row r="71" spans="1:12" ht="10.5" customHeight="1">
      <c r="H71" s="34"/>
      <c r="I71" s="34"/>
      <c r="J71" s="34"/>
      <c r="K71" s="34"/>
      <c r="L71" s="96"/>
    </row>
    <row r="72" spans="1:12" ht="10.5" customHeight="1"/>
    <row r="73" spans="1:12" ht="10.5" customHeight="1"/>
    <row r="74" spans="1:12" ht="10.5" customHeight="1"/>
    <row r="75" spans="1:12" ht="10.5" customHeight="1"/>
    <row r="77" spans="1:12" ht="9.75" customHeight="1"/>
    <row r="78" spans="1:12" ht="8.25" customHeight="1"/>
    <row r="79" spans="1:12" ht="11.25" customHeight="1">
      <c r="A79" s="35"/>
      <c r="B79" s="31"/>
      <c r="C79" s="31"/>
      <c r="D79" s="31"/>
      <c r="E79" s="87"/>
      <c r="F79" s="31"/>
      <c r="G79" s="35"/>
    </row>
    <row r="80" spans="1:12" s="6" customFormat="1" ht="3.75" customHeight="1">
      <c r="A80" s="3"/>
      <c r="B80" s="3"/>
      <c r="C80" s="3"/>
      <c r="D80" s="3"/>
      <c r="E80" s="86"/>
      <c r="F80" s="3"/>
      <c r="G80" s="3"/>
      <c r="H80" s="3"/>
      <c r="I80" s="3"/>
      <c r="J80" s="3"/>
      <c r="K80" s="3"/>
      <c r="L80" s="86"/>
    </row>
    <row r="81" spans="1:12" ht="24" customHeight="1">
      <c r="A81" s="59"/>
      <c r="B81" s="59"/>
      <c r="C81" s="59"/>
      <c r="D81" s="59"/>
      <c r="E81" s="90"/>
      <c r="F81" s="59"/>
      <c r="G81" s="59"/>
      <c r="H81" s="31"/>
      <c r="I81" s="31"/>
      <c r="J81" s="35"/>
      <c r="K81" s="31"/>
      <c r="L81" s="87"/>
    </row>
    <row r="82" spans="1:12" ht="6" customHeight="1"/>
    <row r="83" spans="1:12" ht="12.75" customHeight="1">
      <c r="A83" s="60"/>
      <c r="B83" s="60"/>
      <c r="C83" s="60"/>
      <c r="E83" s="91"/>
      <c r="F83" s="1"/>
      <c r="H83" s="59"/>
      <c r="I83" s="59"/>
      <c r="J83" s="59"/>
      <c r="K83" s="59"/>
      <c r="L83" s="90"/>
    </row>
    <row r="84" spans="1:12" ht="12.75" customHeight="1">
      <c r="A84" s="60"/>
      <c r="B84" s="60"/>
      <c r="C84" s="60"/>
      <c r="E84" s="91"/>
    </row>
    <row r="85" spans="1:12" ht="9.75" customHeight="1">
      <c r="A85" s="56"/>
      <c r="B85" s="57"/>
      <c r="C85" s="57"/>
      <c r="D85" s="57"/>
      <c r="E85" s="92"/>
      <c r="F85" s="1"/>
      <c r="H85" s="60"/>
      <c r="I85" s="60"/>
      <c r="J85" s="60"/>
      <c r="K85" s="60"/>
      <c r="L85" s="91"/>
    </row>
    <row r="86" spans="1:12" ht="18">
      <c r="A86" s="58"/>
      <c r="C86" s="51"/>
      <c r="D86" s="51"/>
      <c r="H86" s="60"/>
      <c r="I86" s="60"/>
      <c r="J86" s="60"/>
      <c r="K86" s="60"/>
      <c r="L86" s="91"/>
    </row>
    <row r="87" spans="1:12">
      <c r="C87" s="51"/>
      <c r="D87" s="51"/>
      <c r="H87" s="56"/>
      <c r="I87" s="57"/>
      <c r="J87" s="57"/>
      <c r="K87" s="57"/>
      <c r="L87" s="92"/>
    </row>
    <row r="88" spans="1:12">
      <c r="C88" s="51"/>
      <c r="D88" s="51"/>
    </row>
    <row r="90" spans="1:12">
      <c r="A90" s="58"/>
      <c r="C90" s="51"/>
      <c r="D90" s="51"/>
    </row>
    <row r="91" spans="1:12">
      <c r="C91" s="51"/>
      <c r="D91" s="51"/>
    </row>
    <row r="92" spans="1:12">
      <c r="C92" s="51"/>
      <c r="D92" s="51"/>
    </row>
    <row r="98" spans="1:4">
      <c r="C98" s="51"/>
      <c r="D98" s="51"/>
    </row>
    <row r="99" spans="1:4">
      <c r="A99" s="58"/>
      <c r="C99" s="51"/>
      <c r="D99" s="51"/>
    </row>
    <row r="100" spans="1:4">
      <c r="C100" s="51"/>
      <c r="D100" s="51"/>
    </row>
    <row r="102" spans="1:4">
      <c r="A102" s="58"/>
      <c r="C102" s="51"/>
      <c r="D102" s="51"/>
    </row>
    <row r="103" spans="1:4" ht="12.75" customHeight="1">
      <c r="C103" s="51"/>
      <c r="D103" s="51"/>
    </row>
    <row r="104" spans="1:4">
      <c r="C104" s="51"/>
      <c r="D104" s="51"/>
    </row>
    <row r="105" spans="1:4">
      <c r="C105" s="51"/>
      <c r="D105" s="51"/>
    </row>
    <row r="106" spans="1:4">
      <c r="C106" s="51"/>
      <c r="D106" s="51"/>
    </row>
    <row r="107" spans="1:4">
      <c r="A107" s="58"/>
      <c r="C107" s="51"/>
      <c r="D107" s="51"/>
    </row>
    <row r="108" spans="1:4">
      <c r="C108" s="51"/>
      <c r="D108" s="51"/>
    </row>
    <row r="109" spans="1:4">
      <c r="C109" s="51"/>
      <c r="D109" s="51"/>
    </row>
    <row r="110" spans="1:4">
      <c r="C110" s="51"/>
      <c r="D110" s="51"/>
    </row>
    <row r="111" spans="1:4">
      <c r="A111" s="58"/>
      <c r="C111" s="51"/>
      <c r="D111" s="51"/>
    </row>
    <row r="112" spans="1:4">
      <c r="C112" s="51"/>
      <c r="D112" s="51"/>
    </row>
    <row r="113" spans="1:4">
      <c r="C113" s="51"/>
      <c r="D113" s="51"/>
    </row>
    <row r="114" spans="1:4">
      <c r="C114" s="51"/>
      <c r="D114" s="51"/>
    </row>
    <row r="115" spans="1:4">
      <c r="A115" s="58"/>
      <c r="C115" s="51"/>
      <c r="D115" s="51"/>
    </row>
    <row r="116" spans="1:4" ht="12.75" customHeight="1">
      <c r="C116" s="51"/>
      <c r="D116" s="51"/>
    </row>
    <row r="117" spans="1:4" ht="12.75" customHeight="1">
      <c r="C117" s="51"/>
      <c r="D117" s="51"/>
    </row>
    <row r="118" spans="1:4" ht="12.75" customHeight="1">
      <c r="C118" s="51"/>
      <c r="D118" s="51"/>
    </row>
    <row r="119" spans="1:4" ht="12.75" customHeight="1">
      <c r="A119" s="58"/>
      <c r="C119" s="51"/>
      <c r="D119" s="51"/>
    </row>
    <row r="120" spans="1:4" ht="12.75" customHeight="1">
      <c r="C120" s="51"/>
      <c r="D120" s="51"/>
    </row>
    <row r="121" spans="1:4" ht="12.75" customHeight="1">
      <c r="C121" s="51"/>
      <c r="D121" s="51"/>
    </row>
    <row r="122" spans="1:4" ht="12.75" customHeight="1">
      <c r="C122" s="51"/>
      <c r="D122" s="51"/>
    </row>
    <row r="126" spans="1:4" ht="12.75" customHeight="1"/>
    <row r="127" spans="1:4" ht="12.75" customHeight="1"/>
    <row r="130" spans="8:8" ht="13.5" customHeight="1"/>
    <row r="135" spans="8:8" ht="13.5" customHeight="1"/>
    <row r="136" spans="8:8" ht="13.5" customHeight="1"/>
    <row r="137" spans="8:8" ht="13.5" customHeight="1"/>
    <row r="144" spans="8:8">
      <c r="H144" s="17"/>
    </row>
    <row r="146" ht="5.25" customHeight="1"/>
    <row r="148" ht="6" customHeight="1"/>
    <row r="149" ht="12.75" customHeight="1"/>
    <row r="150" ht="12.75" customHeight="1"/>
    <row r="151" ht="9.75" customHeight="1"/>
    <row r="210" ht="2.25" customHeight="1"/>
    <row r="211" ht="2.25" customHeight="1"/>
    <row r="212" ht="11.25" customHeight="1"/>
    <row r="213" ht="12.75" customHeight="1"/>
    <row r="214" ht="5.25" customHeight="1"/>
    <row r="216" ht="3.75" customHeight="1"/>
    <row r="217" ht="12.75" customHeight="1"/>
    <row r="218" ht="12.75" customHeight="1"/>
    <row r="219" ht="11.25" customHeight="1"/>
    <row r="221" ht="12.75" customHeight="1"/>
  </sheetData>
  <sheetProtection selectLockedCells="1"/>
  <mergeCells count="4">
    <mergeCell ref="A3:L3"/>
    <mergeCell ref="H5:L6"/>
    <mergeCell ref="A5:E6"/>
    <mergeCell ref="A8:E8"/>
  </mergeCells>
  <pageMargins left="0.17" right="0.151" top="0.30299999999999999" bottom="0.502" header="0.25" footer="0.25"/>
  <pageSetup orientation="portrait" r:id="rId1"/>
  <headerFooter>
    <oddFooter xml:space="preserve">&amp;L&amp;7Page &amp;P of &amp;N&amp;R&amp;7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6"/>
  <sheetViews>
    <sheetView tabSelected="1" view="pageBreakPreview" zoomScaleNormal="100" zoomScaleSheetLayoutView="100" workbookViewId="0">
      <selection activeCell="G58" sqref="G58"/>
    </sheetView>
  </sheetViews>
  <sheetFormatPr defaultRowHeight="12" customHeight="1"/>
  <cols>
    <col min="1" max="1" width="30.85546875" customWidth="1"/>
    <col min="2" max="2" width="4" customWidth="1"/>
    <col min="3" max="3" width="6" customWidth="1"/>
    <col min="4" max="4" width="7" style="99" customWidth="1"/>
    <col min="5" max="6" width="0.28515625" customWidth="1"/>
    <col min="7" max="7" width="34.140625" customWidth="1"/>
    <col min="8" max="8" width="4" customWidth="1"/>
    <col min="9" max="9" width="6" customWidth="1"/>
    <col min="10" max="10" width="12.140625" style="99" customWidth="1"/>
  </cols>
  <sheetData>
    <row r="1" spans="1:10" s="6" customFormat="1">
      <c r="A1" s="7" t="s">
        <v>66</v>
      </c>
      <c r="D1" s="82"/>
      <c r="G1" s="7" t="s">
        <v>67</v>
      </c>
      <c r="H1" s="7" t="s">
        <v>65</v>
      </c>
      <c r="J1" s="82"/>
    </row>
    <row r="2" spans="1:10" s="3" customFormat="1" ht="3.75" customHeight="1">
      <c r="D2" s="86"/>
      <c r="J2" s="86"/>
    </row>
    <row r="3" spans="1:10" s="10" customFormat="1" ht="27.75">
      <c r="A3" s="306" t="s">
        <v>109</v>
      </c>
      <c r="B3" s="307"/>
      <c r="C3" s="307"/>
      <c r="D3" s="307"/>
      <c r="E3" s="307"/>
      <c r="F3" s="307"/>
      <c r="G3" s="307"/>
      <c r="H3" s="307"/>
      <c r="I3" s="307"/>
      <c r="J3" s="308"/>
    </row>
    <row r="4" spans="1:10" s="3" customFormat="1" ht="4.5" customHeight="1">
      <c r="D4" s="86"/>
      <c r="J4" s="86"/>
    </row>
    <row r="5" spans="1:10" s="3" customFormat="1" ht="10.5" customHeight="1">
      <c r="B5" s="4" t="s">
        <v>57</v>
      </c>
      <c r="C5" s="4" t="s">
        <v>68</v>
      </c>
      <c r="D5" s="88" t="s">
        <v>59</v>
      </c>
      <c r="E5" s="8"/>
      <c r="F5" s="9"/>
      <c r="H5" s="4" t="s">
        <v>57</v>
      </c>
      <c r="I5" s="4" t="s">
        <v>68</v>
      </c>
      <c r="J5" s="88" t="s">
        <v>59</v>
      </c>
    </row>
    <row r="6" spans="1:10" s="3" customFormat="1" ht="10.5" customHeight="1">
      <c r="A6" s="19" t="s">
        <v>60</v>
      </c>
      <c r="B6" s="12"/>
      <c r="C6" s="12"/>
      <c r="D6" s="97"/>
      <c r="E6" s="8"/>
      <c r="F6" s="9"/>
      <c r="G6" s="19" t="s">
        <v>8</v>
      </c>
      <c r="H6" s="12"/>
      <c r="I6" s="12"/>
      <c r="J6" s="97"/>
    </row>
    <row r="7" spans="1:10" s="3" customFormat="1" ht="10.5" customHeight="1">
      <c r="A7" s="26" t="s">
        <v>213</v>
      </c>
      <c r="B7" s="78"/>
      <c r="C7" s="2">
        <v>0.2</v>
      </c>
      <c r="D7" s="84">
        <f>SUM(C7*B7)</f>
        <v>0</v>
      </c>
      <c r="E7" s="8"/>
      <c r="F7" s="9"/>
      <c r="G7" s="26" t="s">
        <v>206</v>
      </c>
      <c r="H7" s="78"/>
      <c r="I7" s="27">
        <v>19</v>
      </c>
      <c r="J7" s="93">
        <f>SUM(I7*H7)</f>
        <v>0</v>
      </c>
    </row>
    <row r="8" spans="1:10" s="3" customFormat="1" ht="10.5" customHeight="1">
      <c r="A8" s="26" t="s">
        <v>212</v>
      </c>
      <c r="B8" s="78"/>
      <c r="C8" s="2">
        <v>0.1</v>
      </c>
      <c r="D8" s="84">
        <f>SUM(C8*B8)</f>
        <v>0</v>
      </c>
      <c r="E8" s="8"/>
      <c r="F8" s="9"/>
      <c r="G8" s="26" t="s">
        <v>207</v>
      </c>
      <c r="H8" s="78"/>
      <c r="I8" s="27">
        <v>19</v>
      </c>
      <c r="J8" s="93">
        <f>SUM(I8*H8)</f>
        <v>0</v>
      </c>
    </row>
    <row r="9" spans="1:10" s="3" customFormat="1" ht="10.5" customHeight="1">
      <c r="A9" s="26" t="s">
        <v>211</v>
      </c>
      <c r="B9" s="79"/>
      <c r="C9" s="2">
        <v>0.1</v>
      </c>
      <c r="D9" s="84">
        <f>SUM(C9*B9)</f>
        <v>0</v>
      </c>
      <c r="E9" s="8"/>
      <c r="F9" s="9"/>
      <c r="G9" s="26" t="s">
        <v>275</v>
      </c>
      <c r="H9" s="242"/>
      <c r="I9" s="27">
        <v>22.5</v>
      </c>
      <c r="J9" s="86">
        <f>SUM(I9*H9)</f>
        <v>0</v>
      </c>
    </row>
    <row r="10" spans="1:10" s="3" customFormat="1" ht="10.5" customHeight="1">
      <c r="A10" s="26" t="s">
        <v>244</v>
      </c>
      <c r="B10" s="79"/>
      <c r="C10" s="2">
        <v>3.5</v>
      </c>
      <c r="D10" s="84">
        <f>SUM(C10*B10)</f>
        <v>0</v>
      </c>
      <c r="E10" s="8"/>
      <c r="F10" s="9"/>
      <c r="G10" s="26"/>
      <c r="H10" s="242"/>
      <c r="I10" s="27"/>
      <c r="J10" s="86"/>
    </row>
    <row r="11" spans="1:10" s="3" customFormat="1" ht="10.5" customHeight="1">
      <c r="E11" s="8"/>
      <c r="F11" s="9"/>
    </row>
    <row r="12" spans="1:10" s="3" customFormat="1" ht="10.5" customHeight="1">
      <c r="E12" s="8"/>
      <c r="F12" s="9"/>
      <c r="G12" s="11" t="s">
        <v>33</v>
      </c>
      <c r="H12" s="12"/>
      <c r="I12" s="53"/>
      <c r="J12" s="97"/>
    </row>
    <row r="13" spans="1:10" s="3" customFormat="1" ht="10.5" customHeight="1">
      <c r="A13" s="19" t="s">
        <v>63</v>
      </c>
      <c r="B13" s="12"/>
      <c r="C13" s="12"/>
      <c r="D13" s="98"/>
      <c r="E13" s="8"/>
      <c r="F13" s="9"/>
      <c r="G13" s="26" t="s">
        <v>73</v>
      </c>
      <c r="I13" s="26"/>
      <c r="J13" s="86"/>
    </row>
    <row r="14" spans="1:10" s="3" customFormat="1" ht="10.5" customHeight="1">
      <c r="A14" s="26" t="s">
        <v>210</v>
      </c>
      <c r="B14" s="78"/>
      <c r="C14" s="55">
        <v>0.14000000000000001</v>
      </c>
      <c r="D14" s="84">
        <f>SUM(C14*B14)</f>
        <v>0</v>
      </c>
      <c r="E14" s="8"/>
      <c r="F14" s="9"/>
      <c r="G14" s="26" t="s">
        <v>405</v>
      </c>
      <c r="H14" s="78"/>
      <c r="I14" s="27">
        <v>1.5</v>
      </c>
      <c r="J14" s="93">
        <f t="shared" ref="J14" si="0">SUM(I14*H14)</f>
        <v>0</v>
      </c>
    </row>
    <row r="15" spans="1:10" s="3" customFormat="1" ht="10.5" customHeight="1">
      <c r="A15" s="26" t="s">
        <v>245</v>
      </c>
      <c r="B15" s="79"/>
      <c r="C15" s="2">
        <v>3.5</v>
      </c>
      <c r="D15" s="84">
        <f>SUM(C15*B15)</f>
        <v>0</v>
      </c>
      <c r="E15" s="8"/>
      <c r="F15" s="9"/>
      <c r="G15" s="26" t="s">
        <v>326</v>
      </c>
      <c r="H15" s="79"/>
      <c r="I15" s="27">
        <v>4.75</v>
      </c>
      <c r="J15" s="93">
        <f>SUM(I15*H15)</f>
        <v>0</v>
      </c>
    </row>
    <row r="16" spans="1:10" s="3" customFormat="1" ht="10.5" customHeight="1">
      <c r="E16" s="8"/>
      <c r="F16" s="9"/>
      <c r="G16" s="26"/>
      <c r="H16" s="242"/>
      <c r="I16" s="27"/>
      <c r="J16" s="86"/>
    </row>
    <row r="17" spans="1:10" s="3" customFormat="1" ht="10.5" customHeight="1">
      <c r="A17" s="19" t="s">
        <v>61</v>
      </c>
      <c r="B17" s="12"/>
      <c r="C17" s="12"/>
      <c r="D17" s="98"/>
      <c r="E17" s="8"/>
      <c r="F17" s="9"/>
      <c r="G17" s="11" t="s">
        <v>32</v>
      </c>
      <c r="H17" s="12"/>
      <c r="I17" s="53"/>
      <c r="J17" s="97"/>
    </row>
    <row r="18" spans="1:10" s="3" customFormat="1" ht="10.5" customHeight="1">
      <c r="A18" s="26" t="s">
        <v>209</v>
      </c>
      <c r="B18" s="78"/>
      <c r="C18" s="2">
        <v>7.5</v>
      </c>
      <c r="D18" s="84">
        <f>SUM(C18*B18)</f>
        <v>0</v>
      </c>
      <c r="E18" s="8"/>
      <c r="F18" s="9"/>
      <c r="G18" s="3" t="s">
        <v>278</v>
      </c>
      <c r="H18" s="78"/>
      <c r="I18" s="27">
        <v>0.47</v>
      </c>
      <c r="J18" s="93">
        <f t="shared" ref="J18" si="1">SUM(I18*H18)</f>
        <v>0</v>
      </c>
    </row>
    <row r="19" spans="1:10" s="3" customFormat="1" ht="10.5" customHeight="1">
      <c r="E19" s="8"/>
      <c r="F19" s="9"/>
    </row>
    <row r="20" spans="1:10" s="3" customFormat="1" ht="10.5" customHeight="1">
      <c r="A20" s="11" t="s">
        <v>71</v>
      </c>
      <c r="B20" s="12"/>
      <c r="C20" s="12"/>
      <c r="D20" s="98"/>
      <c r="E20" s="8"/>
      <c r="F20" s="9"/>
      <c r="G20" s="11" t="s">
        <v>39</v>
      </c>
      <c r="H20" s="12"/>
      <c r="I20" s="12"/>
      <c r="J20" s="97"/>
    </row>
    <row r="21" spans="1:10" s="3" customFormat="1" ht="10.5" customHeight="1">
      <c r="A21" s="26" t="s">
        <v>204</v>
      </c>
      <c r="B21" s="78"/>
      <c r="C21" s="2">
        <v>5.5</v>
      </c>
      <c r="D21" s="84">
        <f>SUM(C21*B21)</f>
        <v>0</v>
      </c>
      <c r="E21" s="8"/>
      <c r="F21" s="9"/>
      <c r="G21" s="30" t="s">
        <v>47</v>
      </c>
      <c r="H21" s="78"/>
      <c r="I21" s="27">
        <v>2.5</v>
      </c>
      <c r="J21" s="93">
        <f t="shared" ref="J21" si="2">SUM(I21*H21)</f>
        <v>0</v>
      </c>
    </row>
    <row r="22" spans="1:10" s="3" customFormat="1" ht="10.5" customHeight="1">
      <c r="A22" s="26" t="s">
        <v>27</v>
      </c>
      <c r="B22" s="78"/>
      <c r="C22" s="2">
        <v>13.95</v>
      </c>
      <c r="D22" s="84">
        <f>SUM(C22*B22)</f>
        <v>0</v>
      </c>
      <c r="E22" s="8"/>
      <c r="F22" s="9"/>
      <c r="G22" s="30" t="s">
        <v>273</v>
      </c>
      <c r="H22" s="79"/>
      <c r="I22" s="27">
        <v>1.75</v>
      </c>
      <c r="J22" s="93">
        <f>SUM(I22*H22)</f>
        <v>0</v>
      </c>
    </row>
    <row r="23" spans="1:10" s="3" customFormat="1" ht="10.5" customHeight="1">
      <c r="E23" s="8"/>
      <c r="F23" s="9"/>
      <c r="G23" s="30" t="s">
        <v>6</v>
      </c>
      <c r="H23" s="78"/>
      <c r="I23" s="27">
        <v>95</v>
      </c>
      <c r="J23" s="93">
        <f>SUM(I23*H23)</f>
        <v>0</v>
      </c>
    </row>
    <row r="24" spans="1:10" s="3" customFormat="1" ht="10.5" customHeight="1">
      <c r="A24" s="19" t="s">
        <v>31</v>
      </c>
      <c r="B24" s="12"/>
      <c r="C24" s="12"/>
      <c r="D24" s="97"/>
      <c r="E24" s="8"/>
      <c r="F24" s="9"/>
    </row>
    <row r="25" spans="1:10" s="3" customFormat="1" ht="10.5" customHeight="1">
      <c r="A25" s="26" t="s">
        <v>124</v>
      </c>
      <c r="B25" s="78"/>
      <c r="C25" s="2">
        <v>7.5</v>
      </c>
      <c r="D25" s="84">
        <f t="shared" ref="D25:D27" si="3">SUM(C25*B25)</f>
        <v>0</v>
      </c>
      <c r="E25" s="8"/>
      <c r="F25" s="9"/>
      <c r="G25" s="29" t="s">
        <v>113</v>
      </c>
      <c r="J25" s="86"/>
    </row>
    <row r="26" spans="1:10" s="3" customFormat="1" ht="10.5" customHeight="1">
      <c r="A26" s="26" t="s">
        <v>208</v>
      </c>
      <c r="B26" s="78"/>
      <c r="C26" s="2">
        <v>0.68</v>
      </c>
      <c r="D26" s="84">
        <f t="shared" si="3"/>
        <v>0</v>
      </c>
      <c r="E26" s="8"/>
      <c r="F26" s="9"/>
      <c r="G26" s="26" t="s">
        <v>126</v>
      </c>
      <c r="H26" s="78"/>
      <c r="I26" s="2">
        <v>8</v>
      </c>
      <c r="J26" s="93">
        <f t="shared" ref="J26:J38" si="4">SUM(I26*H26)</f>
        <v>0</v>
      </c>
    </row>
    <row r="27" spans="1:10" s="3" customFormat="1" ht="10.5" customHeight="1">
      <c r="A27" s="26" t="s">
        <v>272</v>
      </c>
      <c r="B27" s="78"/>
      <c r="C27" s="2">
        <v>6.5</v>
      </c>
      <c r="D27" s="84">
        <f t="shared" si="3"/>
        <v>0</v>
      </c>
      <c r="E27" s="8"/>
      <c r="F27" s="9"/>
      <c r="G27" s="26" t="s">
        <v>127</v>
      </c>
      <c r="H27" s="78"/>
      <c r="I27" s="2">
        <v>8</v>
      </c>
      <c r="J27" s="93">
        <f t="shared" si="4"/>
        <v>0</v>
      </c>
    </row>
    <row r="28" spans="1:10" s="3" customFormat="1" ht="10.5" customHeight="1">
      <c r="E28" s="8"/>
      <c r="F28" s="9"/>
      <c r="G28" s="26" t="s">
        <v>128</v>
      </c>
      <c r="H28" s="78"/>
      <c r="I28" s="2">
        <v>8</v>
      </c>
      <c r="J28" s="93">
        <f t="shared" si="4"/>
        <v>0</v>
      </c>
    </row>
    <row r="29" spans="1:10" s="3" customFormat="1" ht="10.5" customHeight="1">
      <c r="A29" s="11" t="s">
        <v>101</v>
      </c>
      <c r="B29" s="12"/>
      <c r="C29" s="12"/>
      <c r="D29" s="97"/>
      <c r="E29" s="8"/>
      <c r="F29" s="9"/>
      <c r="G29" s="26" t="s">
        <v>129</v>
      </c>
      <c r="H29" s="78"/>
      <c r="I29" s="2">
        <v>8</v>
      </c>
      <c r="J29" s="93">
        <f t="shared" si="4"/>
        <v>0</v>
      </c>
    </row>
    <row r="30" spans="1:10" s="3" customFormat="1" ht="10.5" customHeight="1">
      <c r="A30" s="26" t="s">
        <v>306</v>
      </c>
      <c r="B30" s="78"/>
      <c r="C30" s="2">
        <v>35</v>
      </c>
      <c r="D30" s="93">
        <f>SUM(C30*B30)</f>
        <v>0</v>
      </c>
      <c r="E30" s="66" t="e">
        <f>SUM(#REF!*#REF!)</f>
        <v>#REF!</v>
      </c>
      <c r="F30" s="65" t="e">
        <f>SUM(E30*#REF!)</f>
        <v>#REF!</v>
      </c>
      <c r="G30" s="26" t="s">
        <v>130</v>
      </c>
      <c r="H30" s="78"/>
      <c r="I30" s="2">
        <v>8</v>
      </c>
      <c r="J30" s="93">
        <f t="shared" si="4"/>
        <v>0</v>
      </c>
    </row>
    <row r="31" spans="1:10" s="3" customFormat="1" ht="10.5" customHeight="1">
      <c r="A31" s="26" t="s">
        <v>204</v>
      </c>
      <c r="B31" s="78"/>
      <c r="C31" s="2">
        <v>5.5</v>
      </c>
      <c r="D31" s="93">
        <f>SUM(C31*B31)</f>
        <v>0</v>
      </c>
      <c r="E31" s="8"/>
      <c r="F31" s="9"/>
      <c r="G31" s="26" t="s">
        <v>131</v>
      </c>
      <c r="H31" s="78"/>
      <c r="I31" s="2">
        <v>8</v>
      </c>
      <c r="J31" s="93">
        <f t="shared" si="4"/>
        <v>0</v>
      </c>
    </row>
    <row r="32" spans="1:10" s="3" customFormat="1" ht="10.5" customHeight="1">
      <c r="A32" s="26" t="s">
        <v>69</v>
      </c>
      <c r="B32" s="78"/>
      <c r="C32" s="2">
        <v>13.95</v>
      </c>
      <c r="D32" s="93">
        <f>SUM(C32*B32)</f>
        <v>0</v>
      </c>
      <c r="E32" s="8"/>
      <c r="F32" s="9"/>
      <c r="G32" s="26" t="s">
        <v>132</v>
      </c>
      <c r="H32" s="78"/>
      <c r="I32" s="2">
        <v>8</v>
      </c>
      <c r="J32" s="93">
        <f t="shared" si="4"/>
        <v>0</v>
      </c>
    </row>
    <row r="33" spans="1:10" s="3" customFormat="1" ht="10.5" customHeight="1">
      <c r="A33" s="26"/>
      <c r="B33" s="242"/>
      <c r="C33" s="2"/>
      <c r="D33" s="86"/>
      <c r="E33" s="5" t="e">
        <f>SUM(#REF!*#REF!)</f>
        <v>#REF!</v>
      </c>
      <c r="F33" s="9"/>
      <c r="G33" s="26" t="s">
        <v>51</v>
      </c>
      <c r="H33" s="78"/>
      <c r="I33" s="2">
        <v>8</v>
      </c>
      <c r="J33" s="93">
        <f t="shared" si="4"/>
        <v>0</v>
      </c>
    </row>
    <row r="34" spans="1:10" s="3" customFormat="1" ht="10.5" customHeight="1">
      <c r="A34" s="11" t="s">
        <v>34</v>
      </c>
      <c r="B34" s="12"/>
      <c r="C34" s="12"/>
      <c r="D34" s="97"/>
      <c r="E34" s="8"/>
      <c r="F34" s="9"/>
      <c r="G34" s="26" t="s">
        <v>133</v>
      </c>
      <c r="H34" s="78"/>
      <c r="I34" s="2">
        <v>8</v>
      </c>
      <c r="J34" s="93">
        <f t="shared" si="4"/>
        <v>0</v>
      </c>
    </row>
    <row r="35" spans="1:10" s="3" customFormat="1" ht="10.5" customHeight="1">
      <c r="A35" s="26" t="s">
        <v>236</v>
      </c>
      <c r="B35" s="78"/>
      <c r="C35" s="44">
        <v>2.5</v>
      </c>
      <c r="D35" s="93">
        <f t="shared" ref="D35:D36" si="5">SUM(C35*B35)</f>
        <v>0</v>
      </c>
      <c r="E35" s="5" t="e">
        <f>SUM(#REF!*#REF!)</f>
        <v>#REF!</v>
      </c>
      <c r="F35" s="9"/>
      <c r="G35" s="26" t="s">
        <v>134</v>
      </c>
      <c r="H35" s="78"/>
      <c r="I35" s="2">
        <v>8</v>
      </c>
      <c r="J35" s="93">
        <f t="shared" si="4"/>
        <v>0</v>
      </c>
    </row>
    <row r="36" spans="1:10" s="3" customFormat="1" ht="10.5" customHeight="1">
      <c r="A36" s="26" t="s">
        <v>205</v>
      </c>
      <c r="B36" s="78"/>
      <c r="C36" s="27">
        <v>1.7</v>
      </c>
      <c r="D36" s="93">
        <f t="shared" si="5"/>
        <v>0</v>
      </c>
      <c r="E36" s="13" t="e">
        <f>SUM(#REF!*#REF!)</f>
        <v>#REF!</v>
      </c>
      <c r="F36" s="9"/>
      <c r="G36" s="26" t="s">
        <v>135</v>
      </c>
      <c r="H36" s="78"/>
      <c r="I36" s="2">
        <v>8</v>
      </c>
      <c r="J36" s="93">
        <f t="shared" si="4"/>
        <v>0</v>
      </c>
    </row>
    <row r="37" spans="1:10" s="3" customFormat="1" ht="10.5" customHeight="1">
      <c r="A37" s="26" t="s">
        <v>237</v>
      </c>
      <c r="B37" s="78"/>
      <c r="C37" s="27">
        <v>0.22</v>
      </c>
      <c r="D37" s="93">
        <f>SUM(C37*B37)</f>
        <v>0</v>
      </c>
      <c r="E37" s="66" t="e">
        <f>SUM(#REF!*#REF!)</f>
        <v>#REF!</v>
      </c>
      <c r="F37" s="9"/>
      <c r="G37" s="26" t="s">
        <v>136</v>
      </c>
      <c r="H37" s="78"/>
      <c r="I37" s="2">
        <v>8</v>
      </c>
      <c r="J37" s="93">
        <f t="shared" si="4"/>
        <v>0</v>
      </c>
    </row>
    <row r="38" spans="1:10" s="3" customFormat="1" ht="10.5" customHeight="1">
      <c r="A38" s="26" t="s">
        <v>276</v>
      </c>
      <c r="B38" s="78"/>
      <c r="C38" s="27">
        <v>0.13</v>
      </c>
      <c r="D38" s="93">
        <f>SUM(C38*B38)</f>
        <v>0</v>
      </c>
      <c r="E38" s="8"/>
      <c r="F38" s="9"/>
      <c r="G38" s="26" t="s">
        <v>114</v>
      </c>
      <c r="H38" s="78"/>
      <c r="I38" s="2">
        <v>96</v>
      </c>
      <c r="J38" s="93">
        <f t="shared" si="4"/>
        <v>0</v>
      </c>
    </row>
    <row r="39" spans="1:10" s="3" customFormat="1" ht="10.5" customHeight="1">
      <c r="E39" s="8"/>
      <c r="F39" s="9"/>
    </row>
    <row r="40" spans="1:10" s="3" customFormat="1" ht="10.5" customHeight="1">
      <c r="A40" s="26"/>
      <c r="B40" s="242"/>
      <c r="C40" s="2"/>
      <c r="D40" s="85"/>
      <c r="E40" s="66">
        <f>SUM(D21*C21)</f>
        <v>0</v>
      </c>
      <c r="F40" s="9"/>
    </row>
    <row r="41" spans="1:10" s="3" customFormat="1" ht="10.5" customHeight="1">
      <c r="E41" s="66">
        <f>SUM(D22*C22)</f>
        <v>0</v>
      </c>
      <c r="F41" s="9"/>
    </row>
    <row r="42" spans="1:10" s="3" customFormat="1" ht="10.5" customHeight="1">
      <c r="E42" s="8"/>
      <c r="F42" s="9"/>
    </row>
    <row r="43" spans="1:10" s="3" customFormat="1" ht="10.5" customHeight="1">
      <c r="E43" s="8"/>
      <c r="F43" s="9"/>
    </row>
    <row r="44" spans="1:10" s="3" customFormat="1" ht="10.5" customHeight="1">
      <c r="E44" s="66" t="e">
        <f>SUM(#REF!*#REF!)</f>
        <v>#REF!</v>
      </c>
      <c r="F44" s="9"/>
    </row>
    <row r="45" spans="1:10" s="3" customFormat="1" ht="10.5" customHeight="1">
      <c r="E45" s="66" t="e">
        <f>SUM(#REF!*#REF!)</f>
        <v>#REF!</v>
      </c>
      <c r="F45" s="9"/>
    </row>
    <row r="46" spans="1:10" s="3" customFormat="1" ht="10.5" customHeight="1">
      <c r="E46" s="8"/>
      <c r="F46" s="9"/>
    </row>
    <row r="47" spans="1:10" s="3" customFormat="1" ht="10.5" customHeight="1">
      <c r="E47" s="8"/>
      <c r="F47" s="9"/>
      <c r="G47" s="30"/>
      <c r="H47" s="242"/>
      <c r="I47" s="27"/>
      <c r="J47" s="86"/>
    </row>
    <row r="48" spans="1:10" s="3" customFormat="1" ht="10.5" customHeight="1">
      <c r="E48" s="8"/>
      <c r="F48" s="9"/>
    </row>
    <row r="49" spans="4:10" s="3" customFormat="1" ht="10.5" customHeight="1">
      <c r="E49" s="8"/>
      <c r="F49" s="9"/>
    </row>
    <row r="50" spans="4:10" s="3" customFormat="1" ht="10.5" customHeight="1">
      <c r="E50" s="8"/>
      <c r="F50" s="9"/>
    </row>
    <row r="51" spans="4:10" s="3" customFormat="1" ht="10.5" customHeight="1">
      <c r="E51" s="8"/>
      <c r="F51" s="9"/>
    </row>
    <row r="52" spans="4:10" s="3" customFormat="1" ht="10.5" customHeight="1">
      <c r="E52" s="8"/>
      <c r="F52" s="9"/>
    </row>
    <row r="53" spans="4:10" s="3" customFormat="1" ht="10.5" customHeight="1">
      <c r="E53" s="8"/>
      <c r="F53" s="9"/>
    </row>
    <row r="54" spans="4:10" s="3" customFormat="1" ht="10.5" customHeight="1">
      <c r="E54" s="8"/>
      <c r="F54" s="9"/>
    </row>
    <row r="55" spans="4:10" s="3" customFormat="1" ht="10.5" customHeight="1">
      <c r="E55" s="8"/>
    </row>
    <row r="56" spans="4:10" s="3" customFormat="1" ht="10.5" customHeight="1">
      <c r="E56" s="8"/>
    </row>
    <row r="57" spans="4:10" s="3" customFormat="1" ht="10.5" customHeight="1">
      <c r="E57" s="8"/>
    </row>
    <row r="58" spans="4:10" s="3" customFormat="1" ht="10.5" customHeight="1">
      <c r="E58" s="8"/>
      <c r="J58" s="86"/>
    </row>
    <row r="59" spans="4:10" s="3" customFormat="1" ht="10.5" customHeight="1">
      <c r="E59" s="8"/>
      <c r="J59" s="86"/>
    </row>
    <row r="60" spans="4:10" s="3" customFormat="1" ht="10.5" customHeight="1">
      <c r="E60" s="8"/>
      <c r="J60" s="86"/>
    </row>
    <row r="61" spans="4:10" s="3" customFormat="1" ht="10.5" customHeight="1">
      <c r="D61" s="86"/>
      <c r="E61" s="8"/>
      <c r="J61" s="86"/>
    </row>
    <row r="62" spans="4:10" s="3" customFormat="1" ht="10.5" customHeight="1">
      <c r="D62" s="86"/>
      <c r="E62" s="8"/>
      <c r="J62" s="86"/>
    </row>
    <row r="63" spans="4:10" s="3" customFormat="1" ht="10.5" customHeight="1">
      <c r="D63" s="86"/>
      <c r="E63" s="8"/>
      <c r="J63" s="86"/>
    </row>
    <row r="64" spans="4:10" s="3" customFormat="1" ht="10.5" customHeight="1">
      <c r="D64" s="86"/>
      <c r="E64" s="8"/>
      <c r="J64" s="86"/>
    </row>
    <row r="65" spans="1:10" s="3" customFormat="1" ht="10.5" customHeight="1">
      <c r="D65" s="86"/>
      <c r="F65" s="9"/>
      <c r="J65" s="86"/>
    </row>
    <row r="66" spans="1:10" s="3" customFormat="1" ht="10.5" customHeight="1">
      <c r="D66" s="86"/>
      <c r="F66" s="9"/>
      <c r="J66" s="86"/>
    </row>
    <row r="67" spans="1:10" s="3" customFormat="1" ht="10.5" customHeight="1">
      <c r="A67" s="26"/>
      <c r="D67" s="86"/>
      <c r="F67" s="9"/>
      <c r="J67" s="86"/>
    </row>
    <row r="68" spans="1:10" s="3" customFormat="1" ht="10.5" customHeight="1">
      <c r="A68" s="34" t="s">
        <v>78</v>
      </c>
      <c r="D68" s="86"/>
      <c r="F68" s="9"/>
      <c r="J68" s="86"/>
    </row>
    <row r="69" spans="1:10" s="3" customFormat="1" ht="10.5" customHeight="1">
      <c r="A69" s="20"/>
      <c r="D69" s="86"/>
      <c r="F69" s="9"/>
      <c r="J69" s="86"/>
    </row>
    <row r="70" spans="1:10" s="3" customFormat="1" ht="10.5" customHeight="1">
      <c r="D70" s="86"/>
      <c r="F70" s="9"/>
      <c r="J70" s="86"/>
    </row>
    <row r="71" spans="1:10" s="3" customFormat="1" ht="12" customHeight="1">
      <c r="A71" s="7" t="s">
        <v>66</v>
      </c>
      <c r="B71" s="6"/>
      <c r="C71" s="6"/>
      <c r="D71" s="82"/>
      <c r="G71" s="7" t="s">
        <v>67</v>
      </c>
      <c r="H71" s="7" t="s">
        <v>65</v>
      </c>
      <c r="I71" s="6"/>
      <c r="J71" s="82"/>
    </row>
    <row r="72" spans="1:10" s="3" customFormat="1" ht="4.5" customHeight="1">
      <c r="A72" s="7"/>
      <c r="B72" s="6"/>
      <c r="C72" s="6"/>
      <c r="D72" s="82"/>
      <c r="G72" s="7"/>
      <c r="H72" s="7"/>
      <c r="I72" s="6"/>
      <c r="J72" s="82"/>
    </row>
    <row r="73" spans="1:10" s="3" customFormat="1" ht="24.75" customHeight="1">
      <c r="A73" s="311" t="s">
        <v>64</v>
      </c>
      <c r="B73" s="312"/>
      <c r="C73" s="312"/>
      <c r="D73" s="312"/>
      <c r="E73" s="312"/>
      <c r="F73" s="312"/>
      <c r="G73" s="312"/>
      <c r="H73" s="312"/>
      <c r="I73" s="312"/>
      <c r="J73" s="313"/>
    </row>
    <row r="74" spans="1:10" s="3" customFormat="1" ht="5.25" customHeight="1"/>
    <row r="75" spans="1:10" s="3" customFormat="1" ht="10.5" customHeight="1">
      <c r="A75" s="18"/>
      <c r="B75"/>
      <c r="C75"/>
      <c r="D75" s="99"/>
      <c r="E75"/>
      <c r="F75"/>
      <c r="G75"/>
      <c r="H75"/>
      <c r="I75"/>
      <c r="J75" s="99"/>
    </row>
    <row r="76" spans="1:10" s="3" customFormat="1" ht="10.5" customHeight="1">
      <c r="A76"/>
      <c r="B76"/>
      <c r="C76"/>
      <c r="D76" s="99"/>
      <c r="E76" s="37"/>
      <c r="F76"/>
      <c r="G76"/>
      <c r="H76"/>
      <c r="I76"/>
      <c r="J76" s="99"/>
    </row>
    <row r="77" spans="1:10" s="3" customFormat="1" ht="10.5" customHeight="1">
      <c r="B77" s="34" t="s">
        <v>57</v>
      </c>
      <c r="C77" s="34" t="s">
        <v>68</v>
      </c>
      <c r="D77" s="96" t="s">
        <v>59</v>
      </c>
      <c r="E77" s="32"/>
      <c r="F77" s="33"/>
      <c r="G77" s="26"/>
      <c r="H77" s="34" t="s">
        <v>57</v>
      </c>
      <c r="I77" s="34" t="s">
        <v>68</v>
      </c>
      <c r="J77" s="96" t="s">
        <v>59</v>
      </c>
    </row>
    <row r="78" spans="1:10" s="3" customFormat="1" ht="10.5" customHeight="1">
      <c r="A78" s="11" t="s">
        <v>63</v>
      </c>
      <c r="B78" s="12"/>
      <c r="C78" s="12"/>
      <c r="D78" s="97"/>
      <c r="E78" s="37"/>
      <c r="F78"/>
      <c r="G78" s="11" t="s">
        <v>60</v>
      </c>
      <c r="H78" s="12"/>
      <c r="I78" s="12"/>
      <c r="J78" s="97"/>
    </row>
    <row r="79" spans="1:10" s="3" customFormat="1" ht="10.5" customHeight="1">
      <c r="A79" s="41" t="s">
        <v>494</v>
      </c>
      <c r="B79"/>
      <c r="C79"/>
      <c r="D79" s="99"/>
      <c r="E79" s="37"/>
      <c r="F79"/>
      <c r="G79" s="41" t="s">
        <v>492</v>
      </c>
      <c r="H79"/>
      <c r="I79"/>
      <c r="J79" s="99"/>
    </row>
    <row r="80" spans="1:10" s="3" customFormat="1" ht="10.5" customHeight="1">
      <c r="A80" s="41" t="s">
        <v>495</v>
      </c>
      <c r="B80"/>
      <c r="C80"/>
      <c r="D80" s="99"/>
      <c r="E80" s="37"/>
      <c r="F80"/>
      <c r="G80" s="43" t="s">
        <v>493</v>
      </c>
      <c r="H80"/>
      <c r="I80"/>
      <c r="J80" s="99"/>
    </row>
    <row r="81" spans="1:10" s="3" customFormat="1" ht="10.5" customHeight="1">
      <c r="A81" s="41"/>
      <c r="B81"/>
      <c r="C81"/>
      <c r="D81" s="100"/>
      <c r="E81" s="37"/>
      <c r="F81"/>
      <c r="G81" s="41"/>
      <c r="H81"/>
      <c r="I81"/>
      <c r="J81" s="99"/>
    </row>
    <row r="82" spans="1:10" s="3" customFormat="1" ht="10.5" customHeight="1">
      <c r="A82" s="42"/>
      <c r="B82"/>
      <c r="C82"/>
      <c r="D82" s="99"/>
      <c r="E82" s="37"/>
      <c r="F82"/>
      <c r="G82" s="42"/>
      <c r="H82"/>
      <c r="I82"/>
      <c r="J82" s="99"/>
    </row>
    <row r="83" spans="1:10" s="3" customFormat="1" ht="10.5" customHeight="1">
      <c r="A83" s="40"/>
      <c r="B83"/>
      <c r="C83"/>
      <c r="D83" s="99"/>
      <c r="E83" s="37"/>
      <c r="F83"/>
      <c r="G83" s="40"/>
      <c r="H83"/>
      <c r="I83"/>
      <c r="J83" s="99"/>
    </row>
    <row r="84" spans="1:10" s="3" customFormat="1" ht="10.5" customHeight="1">
      <c r="A84" s="40"/>
      <c r="B84"/>
      <c r="C84"/>
      <c r="D84" s="99"/>
      <c r="E84" s="37"/>
      <c r="F84"/>
      <c r="G84" s="40"/>
      <c r="H84"/>
      <c r="I84"/>
      <c r="J84" s="99"/>
    </row>
    <row r="85" spans="1:10" s="3" customFormat="1" ht="11.25" customHeight="1">
      <c r="A85" s="40"/>
      <c r="B85"/>
      <c r="C85"/>
      <c r="D85" s="99"/>
      <c r="E85" s="37"/>
      <c r="F85"/>
      <c r="G85" s="40"/>
      <c r="H85"/>
      <c r="I85"/>
      <c r="J85" s="99"/>
    </row>
    <row r="86" spans="1:10" s="3" customFormat="1" ht="10.5" customHeight="1">
      <c r="A86" s="40"/>
      <c r="B86"/>
      <c r="C86"/>
      <c r="D86" s="99"/>
      <c r="E86" s="37"/>
      <c r="F86"/>
      <c r="G86" s="40"/>
      <c r="H86"/>
      <c r="I86"/>
      <c r="J86" s="99"/>
    </row>
    <row r="87" spans="1:10" s="3" customFormat="1" ht="10.5" customHeight="1">
      <c r="A87" s="40"/>
      <c r="B87"/>
      <c r="C87"/>
      <c r="D87" s="99"/>
      <c r="E87" s="37"/>
      <c r="F87"/>
      <c r="G87" s="38"/>
      <c r="H87"/>
      <c r="I87"/>
      <c r="J87" s="99"/>
    </row>
    <row r="88" spans="1:10" s="3" customFormat="1" ht="16.5" customHeight="1">
      <c r="A88" s="40"/>
      <c r="B88"/>
      <c r="C88"/>
      <c r="D88" s="99"/>
      <c r="E88" s="37"/>
      <c r="F88"/>
      <c r="G88" s="38"/>
      <c r="J88" s="86"/>
    </row>
    <row r="89" spans="1:10" s="3" customFormat="1" ht="10.5" customHeight="1">
      <c r="A89" s="1"/>
      <c r="C89" s="2"/>
      <c r="D89" s="86"/>
      <c r="E89" s="37"/>
      <c r="F89"/>
      <c r="G89"/>
      <c r="H89"/>
      <c r="I89"/>
      <c r="J89" s="99"/>
    </row>
    <row r="90" spans="1:10" s="3" customFormat="1" ht="10.5" customHeight="1">
      <c r="A90"/>
      <c r="B90"/>
      <c r="C90"/>
      <c r="D90" s="99"/>
      <c r="E90" s="37"/>
      <c r="F90"/>
      <c r="G90"/>
      <c r="H90"/>
      <c r="I90"/>
      <c r="J90" s="99"/>
    </row>
    <row r="91" spans="1:10" s="3" customFormat="1" ht="10.5" customHeight="1">
      <c r="A91"/>
      <c r="B91"/>
      <c r="C91"/>
      <c r="D91" s="99"/>
      <c r="E91" s="37"/>
      <c r="F91"/>
      <c r="G91"/>
      <c r="H91"/>
      <c r="I91"/>
      <c r="J91" s="99"/>
    </row>
    <row r="92" spans="1:10" s="3" customFormat="1" ht="10.5" customHeight="1">
      <c r="A92"/>
      <c r="B92"/>
      <c r="C92"/>
      <c r="D92" s="99"/>
      <c r="E92" s="37"/>
      <c r="F92"/>
      <c r="G92"/>
      <c r="H92"/>
      <c r="I92"/>
      <c r="J92" s="99"/>
    </row>
    <row r="93" spans="1:10" s="3" customFormat="1" ht="10.5" customHeight="1">
      <c r="A93"/>
      <c r="B93"/>
      <c r="C93"/>
      <c r="D93" s="99"/>
      <c r="E93" s="37"/>
      <c r="F93"/>
      <c r="G93"/>
      <c r="H93"/>
      <c r="I93"/>
      <c r="J93" s="99"/>
    </row>
    <row r="94" spans="1:10" s="3" customFormat="1" ht="10.5" customHeight="1">
      <c r="A94"/>
      <c r="B94"/>
      <c r="C94"/>
      <c r="D94" s="99"/>
      <c r="E94" s="37"/>
      <c r="F94"/>
      <c r="G94"/>
      <c r="H94"/>
      <c r="I94"/>
      <c r="J94" s="99"/>
    </row>
    <row r="95" spans="1:10" s="3" customFormat="1" ht="10.5" customHeight="1">
      <c r="A95"/>
      <c r="B95"/>
      <c r="C95"/>
      <c r="D95" s="99"/>
      <c r="E95" s="37"/>
      <c r="F95"/>
      <c r="G95"/>
      <c r="H95"/>
      <c r="I95"/>
      <c r="J95" s="99"/>
    </row>
    <row r="96" spans="1:10" s="3" customFormat="1" ht="10.5" customHeight="1">
      <c r="A96"/>
      <c r="B96"/>
      <c r="C96"/>
      <c r="D96" s="99"/>
      <c r="E96" s="37"/>
      <c r="F96"/>
      <c r="G96"/>
      <c r="H96"/>
      <c r="I96"/>
      <c r="J96" s="99"/>
    </row>
    <row r="97" spans="1:10" s="3" customFormat="1" ht="10.5" customHeight="1">
      <c r="A97"/>
      <c r="B97"/>
      <c r="C97"/>
      <c r="D97" s="99"/>
      <c r="E97" s="37"/>
      <c r="F97"/>
      <c r="G97"/>
      <c r="H97"/>
      <c r="I97"/>
      <c r="J97" s="99"/>
    </row>
    <row r="98" spans="1:10" s="3" customFormat="1" ht="10.5" customHeight="1">
      <c r="A98" s="17" t="s">
        <v>335</v>
      </c>
      <c r="B98" s="78"/>
      <c r="C98" s="2">
        <v>45</v>
      </c>
      <c r="D98" s="93">
        <f>SUM(C98*B98)</f>
        <v>0</v>
      </c>
      <c r="E98" s="37"/>
      <c r="F98"/>
      <c r="G98" s="17" t="s">
        <v>338</v>
      </c>
      <c r="H98" s="78"/>
      <c r="I98" s="2">
        <v>45</v>
      </c>
      <c r="J98" s="93">
        <f>SUM(I98*H98)</f>
        <v>0</v>
      </c>
    </row>
    <row r="99" spans="1:10" s="3" customFormat="1" ht="18" customHeight="1">
      <c r="A99" s="40" t="s">
        <v>339</v>
      </c>
      <c r="B99"/>
      <c r="C99"/>
      <c r="D99" s="99"/>
      <c r="E99" s="37"/>
      <c r="F99"/>
      <c r="G99" s="40" t="s">
        <v>339</v>
      </c>
      <c r="H99"/>
      <c r="I99"/>
      <c r="J99" s="99"/>
    </row>
    <row r="100" spans="1:10" s="3" customFormat="1" ht="10.5" customHeight="1">
      <c r="A100" s="1" t="s">
        <v>336</v>
      </c>
      <c r="B100"/>
      <c r="C100"/>
      <c r="D100" s="99"/>
      <c r="E100" s="37"/>
      <c r="F100"/>
      <c r="G100" s="1" t="s">
        <v>336</v>
      </c>
      <c r="H100"/>
      <c r="I100"/>
      <c r="J100" s="99"/>
    </row>
    <row r="101" spans="1:10" s="3" customFormat="1" ht="10.5" customHeight="1">
      <c r="A101" s="1" t="s">
        <v>337</v>
      </c>
      <c r="B101"/>
      <c r="C101"/>
      <c r="D101" s="99"/>
      <c r="E101" s="37"/>
      <c r="F101"/>
      <c r="G101" s="1" t="s">
        <v>337</v>
      </c>
      <c r="H101"/>
      <c r="I101"/>
      <c r="J101" s="99"/>
    </row>
    <row r="102" spans="1:10" s="3" customFormat="1" ht="10.5" customHeight="1">
      <c r="A102"/>
      <c r="B102"/>
      <c r="C102"/>
      <c r="D102" s="99"/>
      <c r="E102" s="37"/>
      <c r="F102"/>
      <c r="H102"/>
      <c r="I102"/>
      <c r="J102" s="99"/>
    </row>
    <row r="103" spans="1:10" s="3" customFormat="1" ht="10.5" customHeight="1">
      <c r="A103"/>
      <c r="B103"/>
      <c r="C103"/>
      <c r="D103" s="99"/>
      <c r="E103" s="37"/>
      <c r="F103"/>
      <c r="G103"/>
      <c r="H103"/>
      <c r="I103"/>
      <c r="J103" s="99"/>
    </row>
    <row r="104" spans="1:10" s="3" customFormat="1" ht="10.5" customHeight="1">
      <c r="A104"/>
      <c r="B104"/>
      <c r="C104"/>
      <c r="D104" s="99"/>
      <c r="E104" s="37"/>
      <c r="F104"/>
      <c r="G104"/>
      <c r="H104"/>
      <c r="I104"/>
      <c r="J104" s="88">
        <f>SUM(J7:J103)</f>
        <v>0</v>
      </c>
    </row>
    <row r="105" spans="1:10" s="3" customFormat="1" ht="10.5" customHeight="1">
      <c r="A105"/>
      <c r="B105"/>
      <c r="C105"/>
      <c r="D105" s="88">
        <f>SUM(D7:D104)</f>
        <v>0</v>
      </c>
      <c r="E105" s="37"/>
      <c r="F105"/>
      <c r="G105"/>
      <c r="H105"/>
      <c r="I105"/>
      <c r="J105" s="246">
        <f>SUM(D105+J104)</f>
        <v>0</v>
      </c>
    </row>
    <row r="106" spans="1:10" s="3" customFormat="1" ht="9.75" customHeight="1">
      <c r="A106"/>
      <c r="B106"/>
      <c r="C106"/>
      <c r="D106" s="99"/>
      <c r="E106" s="37"/>
      <c r="F106"/>
      <c r="G106"/>
      <c r="H106"/>
      <c r="I106"/>
      <c r="J106" s="99"/>
    </row>
    <row r="107" spans="1:10" s="3" customFormat="1" ht="10.5" customHeight="1">
      <c r="A107" s="71"/>
      <c r="B107" s="67"/>
      <c r="C107" s="67"/>
      <c r="D107" s="101"/>
      <c r="E107" s="68"/>
      <c r="F107" s="67"/>
      <c r="G107" s="67"/>
      <c r="H107" s="67"/>
      <c r="I107" s="67"/>
      <c r="J107" s="101"/>
    </row>
    <row r="108" spans="1:10" s="3" customFormat="1" ht="10.5" customHeight="1">
      <c r="A108" s="249"/>
      <c r="B108"/>
      <c r="C108"/>
      <c r="D108" s="99"/>
      <c r="E108"/>
      <c r="F108"/>
      <c r="G108"/>
      <c r="H108"/>
      <c r="I108"/>
      <c r="J108" s="99"/>
    </row>
    <row r="109" spans="1:10" s="3" customFormat="1" ht="10.5" customHeight="1">
      <c r="A109" s="244"/>
      <c r="B109" s="4"/>
      <c r="C109" s="4"/>
      <c r="E109"/>
      <c r="F109"/>
      <c r="H109" s="4"/>
      <c r="I109" s="4"/>
    </row>
    <row r="110" spans="1:10" s="3" customFormat="1" ht="10.5" customHeight="1">
      <c r="A110" s="21"/>
      <c r="B110" s="245"/>
      <c r="C110" s="245"/>
      <c r="D110" s="246"/>
      <c r="E110"/>
      <c r="F110"/>
      <c r="G110" s="21"/>
      <c r="H110" s="245"/>
      <c r="I110" s="245"/>
    </row>
    <row r="111" spans="1:10" s="3" customFormat="1" ht="10.5" customHeight="1">
      <c r="A111"/>
      <c r="B111"/>
      <c r="C111"/>
      <c r="D111" s="99"/>
      <c r="E111"/>
      <c r="F111"/>
      <c r="G111" s="21"/>
      <c r="H111"/>
      <c r="I111"/>
      <c r="J111" s="99"/>
    </row>
    <row r="112" spans="1:10" s="3" customFormat="1" ht="10.5" customHeight="1">
      <c r="A112"/>
      <c r="B112"/>
      <c r="C112"/>
      <c r="D112" s="99"/>
      <c r="E112"/>
      <c r="F112"/>
      <c r="G112" s="1"/>
      <c r="H112"/>
      <c r="I112"/>
      <c r="J112" s="99"/>
    </row>
    <row r="113" spans="1:10" s="3" customFormat="1" ht="10.5" customHeight="1">
      <c r="A113"/>
      <c r="B113"/>
      <c r="C113"/>
      <c r="D113" s="99"/>
      <c r="E113"/>
      <c r="F113"/>
      <c r="G113" s="39"/>
      <c r="H113" s="47"/>
      <c r="I113"/>
      <c r="J113" s="99"/>
    </row>
    <row r="114" spans="1:10" s="3" customFormat="1" ht="10.5" customHeight="1">
      <c r="A114" s="1"/>
      <c r="C114" s="2"/>
      <c r="D114" s="86"/>
      <c r="E114"/>
      <c r="F114"/>
      <c r="G114"/>
      <c r="H114"/>
      <c r="I114"/>
      <c r="J114" s="99"/>
    </row>
    <row r="115" spans="1:10" s="3" customFormat="1" ht="10.5" customHeight="1">
      <c r="A115" s="1"/>
      <c r="C115" s="2"/>
      <c r="D115" s="86"/>
      <c r="E115"/>
      <c r="F115"/>
      <c r="G115"/>
      <c r="H115"/>
      <c r="I115"/>
      <c r="J115" s="99"/>
    </row>
    <row r="116" spans="1:10" s="3" customFormat="1" ht="10.5" customHeight="1">
      <c r="A116"/>
      <c r="B116"/>
      <c r="C116"/>
      <c r="D116" s="99"/>
      <c r="E116"/>
      <c r="F116"/>
      <c r="G116" s="38"/>
      <c r="H116"/>
      <c r="I116"/>
      <c r="J116" s="99"/>
    </row>
    <row r="117" spans="1:10" ht="10.5" customHeight="1"/>
    <row r="118" spans="1:10" ht="10.5" customHeight="1"/>
    <row r="119" spans="1:10" ht="10.5" customHeight="1">
      <c r="G119" s="17"/>
      <c r="H119" s="247"/>
      <c r="I119" s="248"/>
      <c r="J119" s="86"/>
    </row>
    <row r="120" spans="1:10" ht="10.5" customHeight="1">
      <c r="A120" s="26"/>
      <c r="B120" s="242"/>
      <c r="C120" s="2"/>
      <c r="D120" s="86"/>
      <c r="G120" s="1"/>
    </row>
    <row r="121" spans="1:10" ht="10.5" customHeight="1">
      <c r="A121" s="39"/>
      <c r="B121" s="3"/>
      <c r="C121" s="3"/>
      <c r="D121" s="86"/>
      <c r="G121" s="70"/>
      <c r="H121" s="242"/>
      <c r="I121" s="2"/>
      <c r="J121" s="86"/>
    </row>
    <row r="122" spans="1:10" ht="10.5" customHeight="1"/>
    <row r="123" spans="1:10" ht="10.5" customHeight="1">
      <c r="G123" s="17"/>
    </row>
    <row r="124" spans="1:10" ht="10.5" customHeight="1">
      <c r="H124" s="48"/>
      <c r="I124" s="45"/>
      <c r="J124" s="102"/>
    </row>
    <row r="125" spans="1:10" ht="10.5" customHeight="1">
      <c r="H125" s="69"/>
      <c r="I125" s="14"/>
    </row>
    <row r="126" spans="1:10" ht="10.5" customHeight="1">
      <c r="H126" s="21"/>
    </row>
    <row r="127" spans="1:10" ht="12" customHeight="1">
      <c r="J127" s="103"/>
    </row>
    <row r="128" spans="1:10" ht="12" customHeight="1">
      <c r="H128" s="49"/>
      <c r="I128" s="50"/>
    </row>
    <row r="129" spans="1:10" ht="12" customHeight="1">
      <c r="H129" s="18"/>
    </row>
    <row r="131" spans="1:10" s="3" customFormat="1" ht="10.5" customHeight="1">
      <c r="D131" s="86"/>
      <c r="E131"/>
      <c r="F131"/>
      <c r="G131"/>
      <c r="H131"/>
      <c r="I131"/>
      <c r="J131" s="99"/>
    </row>
    <row r="132" spans="1:10" s="3" customFormat="1" ht="12" customHeight="1">
      <c r="A132"/>
      <c r="B132"/>
      <c r="C132"/>
      <c r="D132" s="99"/>
      <c r="E132"/>
      <c r="F132"/>
      <c r="G132"/>
      <c r="H132"/>
      <c r="I132"/>
      <c r="J132" s="99"/>
    </row>
    <row r="133" spans="1:10" s="3" customFormat="1" ht="13.5">
      <c r="A133" s="69"/>
      <c r="B133"/>
      <c r="C133" s="99"/>
      <c r="D133" s="86"/>
      <c r="E133"/>
      <c r="F133"/>
      <c r="G133" s="1"/>
      <c r="H133" s="242"/>
      <c r="I133" s="2"/>
      <c r="J133" s="86"/>
    </row>
    <row r="134" spans="1:10" s="3" customFormat="1" ht="10.5" customHeight="1">
      <c r="A134" s="69"/>
      <c r="B134" s="242"/>
      <c r="C134" s="86"/>
      <c r="D134" s="86"/>
      <c r="E134"/>
      <c r="F134"/>
      <c r="G134" s="39"/>
      <c r="J134" s="99"/>
    </row>
    <row r="135" spans="1:10" s="3" customFormat="1" ht="10.5" customHeight="1">
      <c r="A135" s="21"/>
      <c r="D135" s="243"/>
      <c r="E135"/>
      <c r="F135"/>
      <c r="G135"/>
      <c r="H135"/>
      <c r="I135"/>
      <c r="J135" s="85"/>
    </row>
    <row r="136" spans="1:10" s="3" customFormat="1" ht="10.5" customHeight="1">
      <c r="A136"/>
      <c r="B136"/>
      <c r="C136"/>
      <c r="D136" s="99"/>
      <c r="E136"/>
      <c r="F136"/>
      <c r="G136"/>
      <c r="H136"/>
      <c r="I136"/>
      <c r="J136" s="99"/>
    </row>
    <row r="137" spans="1:10" s="3" customFormat="1" ht="10.5" customHeight="1">
      <c r="A137"/>
      <c r="B137"/>
      <c r="C137"/>
      <c r="D137" s="99"/>
      <c r="E137"/>
      <c r="F137"/>
      <c r="G137" s="61"/>
      <c r="H137"/>
      <c r="I137"/>
      <c r="J137" s="99"/>
    </row>
    <row r="138" spans="1:10" s="3" customFormat="1" ht="13.5" customHeight="1">
      <c r="A138"/>
      <c r="B138"/>
      <c r="C138"/>
      <c r="D138" s="99"/>
      <c r="E138"/>
      <c r="F138"/>
      <c r="G138" s="61"/>
      <c r="H138"/>
      <c r="I138"/>
      <c r="J138" s="99"/>
    </row>
    <row r="139" spans="1:10" s="3" customFormat="1" ht="10.5" customHeight="1">
      <c r="A139"/>
      <c r="B139"/>
      <c r="C139"/>
      <c r="D139" s="99"/>
      <c r="E139"/>
      <c r="F139"/>
      <c r="G139"/>
      <c r="H139"/>
      <c r="I139"/>
      <c r="J139" s="99"/>
    </row>
    <row r="140" spans="1:10" ht="10.5" customHeight="1"/>
    <row r="141" spans="1:10" ht="3" customHeight="1"/>
    <row r="142" spans="1:10" ht="23.25" customHeight="1"/>
    <row r="143" spans="1:10" ht="4.5" customHeight="1"/>
    <row r="144" spans="1:10" ht="16.5" customHeight="1"/>
    <row r="145" spans="11:11" ht="3.75" customHeight="1"/>
    <row r="146" spans="11:11" ht="9.75" customHeight="1"/>
    <row r="156" spans="11:11" ht="12" customHeight="1">
      <c r="K156" s="13"/>
    </row>
    <row r="158" spans="11:11" ht="14.25" customHeight="1"/>
    <row r="168" ht="11.25" customHeight="1"/>
    <row r="172" ht="13.5" customHeight="1"/>
    <row r="173" ht="11.25" customHeight="1"/>
    <row r="177" ht="17.25" customHeight="1"/>
    <row r="178" ht="11.25" customHeight="1"/>
    <row r="180" ht="10.5" customHeight="1"/>
    <row r="190" ht="10.5" customHeight="1"/>
    <row r="191" ht="1.5" customHeight="1"/>
    <row r="193" ht="11.25" customHeight="1"/>
    <row r="194" ht="10.5" customHeight="1"/>
    <row r="196" ht="10.5" customHeight="1"/>
    <row r="197" ht="10.5" customHeight="1"/>
    <row r="198" ht="10.5" customHeight="1"/>
    <row r="199" ht="10.5" customHeight="1"/>
    <row r="200" ht="10.5" customHeight="1"/>
    <row r="202" ht="11.25" customHeight="1"/>
    <row r="203" ht="11.25" customHeight="1"/>
    <row r="206" ht="18.75" customHeight="1"/>
  </sheetData>
  <sheetProtection selectLockedCells="1"/>
  <mergeCells count="2">
    <mergeCell ref="A3:J3"/>
    <mergeCell ref="A73:J73"/>
  </mergeCells>
  <pageMargins left="0.17" right="0.151" top="0.30299999999999999" bottom="0.502" header="0.25" footer="0.25"/>
  <pageSetup orientation="portrait" r:id="rId1"/>
  <headerFooter>
    <oddFooter>&amp;L&amp;7Page &amp;P of &amp;N</oddFooter>
  </headerFooter>
  <rowBreaks count="1" manualBreakCount="1"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Recap Sheet</vt:lpstr>
      <vt:lpstr>Retail </vt:lpstr>
      <vt:lpstr>Testers and Demonstration</vt:lpstr>
      <vt:lpstr>Special Values</vt:lpstr>
      <vt:lpstr>Sales Aids</vt:lpstr>
      <vt:lpstr>'Retail '!Print_Area</vt:lpstr>
      <vt:lpstr>'Testers and Demonstration'!Print_Area</vt:lpstr>
    </vt:vector>
  </TitlesOfParts>
  <Company>Color Me Beautiful Brands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cbellamy</dc:creator>
  <cp:lastModifiedBy>Sharon Boone</cp:lastModifiedBy>
  <cp:lastPrinted>2024-09-12T16:47:23Z</cp:lastPrinted>
  <dcterms:created xsi:type="dcterms:W3CDTF">2004-12-10T20:02:07Z</dcterms:created>
  <dcterms:modified xsi:type="dcterms:W3CDTF">2026-01-08T16:50:55Z</dcterms:modified>
</cp:coreProperties>
</file>